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7875" tabRatio="688" activeTab="0"/>
  </bookViews>
  <sheets>
    <sheet name="01表-土地利用计划安排" sheetId="1" r:id="rId1"/>
    <sheet name="02表附表-预审审批情况（二）" sheetId="2" r:id="rId2"/>
    <sheet name="03表-用地审批1" sheetId="3" r:id="rId3"/>
    <sheet name="03表-用地审批2" sheetId="4" r:id="rId4"/>
    <sheet name="03表-用地审批3" sheetId="5" r:id="rId5"/>
    <sheet name="04表-土地整理完成项目情况" sheetId="6" r:id="rId6"/>
    <sheet name="05表-国有建设用地供应情况（按用途）" sheetId="7" r:id="rId7"/>
    <sheet name="05表-国有建设用地供应情况（按县区）" sheetId="8" r:id="rId8"/>
    <sheet name="06表-新增费及耕地开垦费收入情况" sheetId="9" r:id="rId9"/>
    <sheet name="07表-勘查许可证发证与探矿权出让情况" sheetId="10" r:id="rId10"/>
    <sheet name="08表-采矿许可证发证与采矿权出让情况" sheetId="11" r:id="rId11"/>
    <sheet name="09表-地质灾害情况" sheetId="12" r:id="rId12"/>
    <sheet name="10表-土地违法案件及查处情况" sheetId="13" r:id="rId13"/>
    <sheet name="11表-矿产违法案件查处" sheetId="14" r:id="rId14"/>
    <sheet name="12表-信访情况（市、县分列）" sheetId="15" r:id="rId15"/>
  </sheets>
  <definedNames>
    <definedName name="_xlnm.Print_Area" localSheetId="1">'02表附表-预审审批情况（二）'!$A$1:$L$12</definedName>
    <definedName name="_xlnm.Print_Area" localSheetId="2">'03表-用地审批1'!$A$1:$P$13</definedName>
    <definedName name="_xlnm.Print_Area" localSheetId="3">'03表-用地审批2'!$A$1:$P$13</definedName>
    <definedName name="_xlnm.Print_Area" localSheetId="7">'05表-国有建设用地供应情况（按县区）'!$A$1:$AK$13</definedName>
    <definedName name="_xlnm.Print_Area" localSheetId="8">'06表-新增费及耕地开垦费收入情况'!$A$1:$E$11</definedName>
    <definedName name="_xlnm.Print_Area" localSheetId="9">'07表-勘查许可证发证与探矿权出让情况'!$A$1:$K$14</definedName>
    <definedName name="_xlnm.Print_Area" localSheetId="12">'10表-土地违法案件及查处情况'!$A$1:$P$15</definedName>
    <definedName name="_xlnm.Print_Area" localSheetId="14">'12表-信访情况（市、县分列）'!$A$1:$F$12</definedName>
  </definedNames>
  <calcPr fullCalcOnLoad="1"/>
</workbook>
</file>

<file path=xl/sharedStrings.xml><?xml version="1.0" encoding="utf-8"?>
<sst xmlns="http://schemas.openxmlformats.org/spreadsheetml/2006/main" count="503" uniqueCount="231">
  <si>
    <t>土地利用计划安排使用情况</t>
  </si>
  <si>
    <t>表号：桂国土资月01表</t>
  </si>
  <si>
    <t>制表机关：广西国土资源厅</t>
  </si>
  <si>
    <t>计量单位：公顷</t>
  </si>
  <si>
    <t>填报单位</t>
  </si>
  <si>
    <t>新增建设用地总量</t>
  </si>
  <si>
    <t>农用地</t>
  </si>
  <si>
    <t>耕地</t>
  </si>
  <si>
    <t>全年计划下达</t>
  </si>
  <si>
    <t>当月安排使用</t>
  </si>
  <si>
    <t>累计安排使用</t>
  </si>
  <si>
    <t>已使用占下达计划的比例</t>
  </si>
  <si>
    <t>全市合计</t>
  </si>
  <si>
    <t>钦州市辖区</t>
  </si>
  <si>
    <t>灵山县</t>
  </si>
  <si>
    <t>浦北县</t>
  </si>
  <si>
    <t>填表人：</t>
  </si>
  <si>
    <t>兰海龙</t>
  </si>
  <si>
    <t>审核人：</t>
  </si>
  <si>
    <t>蓝峰</t>
  </si>
  <si>
    <t>报出时间：</t>
  </si>
  <si>
    <t>建设项目用地预审审批情况</t>
  </si>
  <si>
    <t>表号：桂国土资月02表附表</t>
  </si>
  <si>
    <t>计量单位：件、公顷</t>
  </si>
  <si>
    <t>行政区划</t>
  </si>
  <si>
    <t>件数</t>
  </si>
  <si>
    <t>预审总面积</t>
  </si>
  <si>
    <t>拟用地用途</t>
  </si>
  <si>
    <t>建设用地面积</t>
  </si>
  <si>
    <t>未利用地面积</t>
  </si>
  <si>
    <t>小计</t>
  </si>
  <si>
    <t>交通运输用地</t>
  </si>
  <si>
    <t>水利设施用地</t>
  </si>
  <si>
    <t>能源用地</t>
  </si>
  <si>
    <t>其他用地</t>
  </si>
  <si>
    <t>填表人：兰海龙</t>
  </si>
  <si>
    <t>用地审批情况（一）</t>
  </si>
  <si>
    <t>表号：桂国土资月03表</t>
  </si>
  <si>
    <t>批准建设用地合计</t>
  </si>
  <si>
    <t>国务院批准</t>
  </si>
  <si>
    <t>省级政府批准合计</t>
  </si>
  <si>
    <t>新增建设用地</t>
  </si>
  <si>
    <t>农用地转用</t>
  </si>
  <si>
    <t>未利用地</t>
  </si>
  <si>
    <t>用地审批情况（二）</t>
  </si>
  <si>
    <t>表号：桂国土资月03表附表1</t>
  </si>
  <si>
    <t>省级政府批准</t>
  </si>
  <si>
    <t>市级政府批准</t>
  </si>
  <si>
    <t>用地审批情况（三）</t>
  </si>
  <si>
    <t>表号：桂国土资月03表附表2</t>
  </si>
  <si>
    <t>城镇村建设用地</t>
  </si>
  <si>
    <t>单独选址建设用地</t>
  </si>
  <si>
    <t>商服用地</t>
  </si>
  <si>
    <t>工矿仓储用地</t>
  </si>
  <si>
    <t>住宅用地</t>
  </si>
  <si>
    <t>公用管理与公共服务用地</t>
  </si>
  <si>
    <t>其他土地</t>
  </si>
  <si>
    <t>只征不转</t>
  </si>
  <si>
    <t>土地整理、复垦、开发项目完成情况</t>
  </si>
  <si>
    <t>表号：桂国土资月04表附表</t>
  </si>
  <si>
    <t>2017年8月</t>
  </si>
  <si>
    <t>计量单位：个、公顷、万元</t>
  </si>
  <si>
    <t>区分</t>
  </si>
  <si>
    <r>
      <t>土</t>
    </r>
    <r>
      <rPr>
        <sz val="12"/>
        <rFont val="宋体"/>
        <family val="0"/>
      </rPr>
      <t>地</t>
    </r>
    <r>
      <rPr>
        <sz val="12"/>
        <rFont val="宋体"/>
        <family val="0"/>
      </rPr>
      <t>整</t>
    </r>
    <r>
      <rPr>
        <sz val="12"/>
        <rFont val="宋体"/>
        <family val="0"/>
      </rPr>
      <t>理项目</t>
    </r>
  </si>
  <si>
    <t>复垦项目</t>
  </si>
  <si>
    <t>开发项目</t>
  </si>
  <si>
    <t>项目个数</t>
  </si>
  <si>
    <t>项目规模</t>
  </si>
  <si>
    <t>新增农用地面积</t>
  </si>
  <si>
    <t>建成高标准基本农田</t>
  </si>
  <si>
    <t>投资额</t>
  </si>
  <si>
    <t>基本农田</t>
  </si>
  <si>
    <t>新增耕地面积</t>
  </si>
  <si>
    <t>填表人：曾海艺</t>
  </si>
  <si>
    <t>审核人：韦廷光</t>
  </si>
  <si>
    <t>国有建设用地供应情况</t>
  </si>
  <si>
    <t>表号：桂国土资月05表</t>
  </si>
  <si>
    <t>计量单位：宗、公顷、万元</t>
  </si>
  <si>
    <t>地类</t>
  </si>
  <si>
    <t>建设用地供应总量</t>
  </si>
  <si>
    <t>划拨</t>
  </si>
  <si>
    <t>出让</t>
  </si>
  <si>
    <t>租赁</t>
  </si>
  <si>
    <t>其他供地方式</t>
  </si>
  <si>
    <t xml:space="preserve"> </t>
  </si>
  <si>
    <t>面积</t>
  </si>
  <si>
    <t>合计</t>
  </si>
  <si>
    <t>协议出让</t>
  </si>
  <si>
    <t>招标</t>
  </si>
  <si>
    <t>拍卖</t>
  </si>
  <si>
    <t>挂牌</t>
  </si>
  <si>
    <t>新增</t>
  </si>
  <si>
    <t>宗地数</t>
  </si>
  <si>
    <t>划拨价款</t>
  </si>
  <si>
    <t>成交价款</t>
  </si>
  <si>
    <t>租金</t>
  </si>
  <si>
    <t>收入</t>
  </si>
  <si>
    <t>工业、仓储用地</t>
  </si>
  <si>
    <t>采矿用地</t>
  </si>
  <si>
    <t>普通商品住房用地</t>
  </si>
  <si>
    <t>其中：中低价位、中小套型</t>
  </si>
  <si>
    <t>经济适用住房用地</t>
  </si>
  <si>
    <t>廉租用房用地</t>
  </si>
  <si>
    <t>高档住宅用地</t>
  </si>
  <si>
    <t>其他</t>
  </si>
  <si>
    <t>公共管理与公共服务用地</t>
  </si>
  <si>
    <t>特殊用地</t>
  </si>
  <si>
    <t>水域及水利设施</t>
  </si>
  <si>
    <t>傅秀清</t>
  </si>
  <si>
    <t>叶锦军</t>
  </si>
  <si>
    <t>新增建设用地土地有偿使用费及矿产资源补偿费收入情况</t>
  </si>
  <si>
    <t>表号：桂国土资月06表</t>
  </si>
  <si>
    <t>计量单位：万元</t>
  </si>
  <si>
    <t>新增建设用地土地有偿使用费</t>
  </si>
  <si>
    <t>耕地开垦费</t>
  </si>
  <si>
    <t>中央</t>
  </si>
  <si>
    <t>地方</t>
  </si>
  <si>
    <t>填表人：莫柱珍</t>
  </si>
  <si>
    <t>审核人：郭少辉</t>
  </si>
  <si>
    <t>勘查许可证发证与探矿权出让情况</t>
  </si>
  <si>
    <t>表    号：桂国土资月07表</t>
  </si>
  <si>
    <t>计量单位：个、万元</t>
  </si>
  <si>
    <t>勘察许可证发证</t>
  </si>
  <si>
    <t>勘查许可证取得方式</t>
  </si>
  <si>
    <t>探矿权出让</t>
  </si>
  <si>
    <t>有效</t>
  </si>
  <si>
    <t>新立</t>
  </si>
  <si>
    <t>注销</t>
  </si>
  <si>
    <t>申请在先出让</t>
  </si>
  <si>
    <t>招拍挂出让</t>
  </si>
  <si>
    <t>个数</t>
  </si>
  <si>
    <t>价款金额</t>
  </si>
  <si>
    <t>所有矿种合计</t>
  </si>
  <si>
    <t>34种矿种合计</t>
  </si>
  <si>
    <t>钛</t>
  </si>
  <si>
    <t>铅</t>
  </si>
  <si>
    <t>油页岩</t>
  </si>
  <si>
    <t>填表人：凌日耀</t>
  </si>
  <si>
    <t>陆挺</t>
  </si>
  <si>
    <t>报出时间：2017年9月</t>
  </si>
  <si>
    <r>
      <t xml:space="preserve"> </t>
    </r>
    <r>
      <rPr>
        <sz val="12"/>
        <rFont val="宋体"/>
        <family val="0"/>
      </rPr>
      <t xml:space="preserve"> </t>
    </r>
  </si>
  <si>
    <t>采矿许可证发证与采矿权出让情况</t>
  </si>
  <si>
    <t>表    号：桂国土资月08表</t>
  </si>
  <si>
    <t>采矿许可证发证</t>
  </si>
  <si>
    <t>采矿许可证取得方式</t>
  </si>
  <si>
    <t>采矿权出让</t>
  </si>
  <si>
    <t>许可证数</t>
  </si>
  <si>
    <t>矿山生产规模</t>
  </si>
  <si>
    <t>探矿权转采矿权</t>
  </si>
  <si>
    <t>煤</t>
  </si>
  <si>
    <t>锰</t>
  </si>
  <si>
    <t>矿泉水</t>
  </si>
  <si>
    <t>钾长石</t>
  </si>
  <si>
    <t>石英</t>
  </si>
  <si>
    <t>方解石</t>
  </si>
  <si>
    <t>角闪岩</t>
  </si>
  <si>
    <t>砂岩</t>
  </si>
  <si>
    <t>陶瓷土</t>
  </si>
  <si>
    <t>水泥用粘土</t>
  </si>
  <si>
    <t>水泥用石灰岩</t>
  </si>
  <si>
    <t>建筑用花岗岩</t>
  </si>
  <si>
    <t>建筑石料用灰岩</t>
  </si>
  <si>
    <t>建筑用砂</t>
  </si>
  <si>
    <t>砖瓦用页岩</t>
  </si>
  <si>
    <t>建筑用砂岩</t>
  </si>
  <si>
    <t>地质灾害情况</t>
  </si>
  <si>
    <t>表号：桂国土资月09表</t>
  </si>
  <si>
    <t>计量单位：次、人、起、万元</t>
  </si>
  <si>
    <t>单位</t>
  </si>
  <si>
    <t>预报（次）</t>
  </si>
  <si>
    <t>避免损失</t>
  </si>
  <si>
    <t>发生地质灾害（起）</t>
  </si>
  <si>
    <t>造成直接
经济损失
（万元）</t>
  </si>
  <si>
    <t>造成人员伤亡（人）</t>
  </si>
  <si>
    <t>成功预报</t>
  </si>
  <si>
    <r>
      <t xml:space="preserve">人员伤亡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（人）</t>
    </r>
  </si>
  <si>
    <r>
      <t xml:space="preserve">直接经济
损失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（万元）</t>
    </r>
  </si>
  <si>
    <t>滑坡</t>
  </si>
  <si>
    <t>崩塌</t>
  </si>
  <si>
    <t>泥石流</t>
  </si>
  <si>
    <t>地面塌陷</t>
  </si>
  <si>
    <t>地裂缝</t>
  </si>
  <si>
    <t>死亡</t>
  </si>
  <si>
    <t>失踪</t>
  </si>
  <si>
    <t>钦州市     辖区</t>
  </si>
  <si>
    <t>冼珍强</t>
  </si>
  <si>
    <t>李长春</t>
  </si>
  <si>
    <t>土地违法案件查处情况报表</t>
  </si>
  <si>
    <t>表号：桂国土资月10表</t>
  </si>
  <si>
    <t>类型</t>
  </si>
  <si>
    <t>行政违法</t>
  </si>
  <si>
    <t>村（组）集体</t>
  </si>
  <si>
    <t>企事业单位</t>
  </si>
  <si>
    <t>个人</t>
  </si>
  <si>
    <t>涉及土地面积</t>
  </si>
  <si>
    <t>一、本期发现违法</t>
  </si>
  <si>
    <t>二、本期立案</t>
  </si>
  <si>
    <t>三、本期结案</t>
  </si>
  <si>
    <r>
      <t>补充资料：</t>
    </r>
    <r>
      <rPr>
        <sz val="10"/>
        <rFont val="Arial"/>
        <family val="2"/>
      </rPr>
      <t>1.</t>
    </r>
    <r>
      <rPr>
        <sz val="10"/>
        <rFont val="宋体"/>
        <family val="0"/>
      </rPr>
      <t>收回土地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公顷，其中耕地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公顷；罚没款</t>
    </r>
    <r>
      <rPr>
        <sz val="10"/>
        <rFont val="Arial"/>
        <family val="2"/>
      </rPr>
      <t>170.4</t>
    </r>
    <r>
      <rPr>
        <sz val="10"/>
        <rFont val="宋体"/>
        <family val="0"/>
      </rPr>
      <t>万元。</t>
    </r>
  </si>
  <si>
    <r>
      <t>2.</t>
    </r>
    <r>
      <rPr>
        <sz val="10"/>
        <rFont val="宋体"/>
        <family val="0"/>
      </rPr>
      <t>本期移交司法机关和纪检</t>
    </r>
    <r>
      <rPr>
        <sz val="10"/>
        <rFont val="Arial"/>
        <family val="2"/>
      </rPr>
      <t>___0___</t>
    </r>
    <r>
      <rPr>
        <sz val="10"/>
        <rFont val="宋体"/>
        <family val="0"/>
      </rPr>
      <t>人次，本期司法机关和纪检追究责任</t>
    </r>
    <r>
      <rPr>
        <sz val="10"/>
        <rFont val="Arial"/>
        <family val="2"/>
      </rPr>
      <t>__0__</t>
    </r>
    <r>
      <rPr>
        <sz val="10"/>
        <rFont val="宋体"/>
        <family val="0"/>
      </rPr>
      <t>人次。</t>
    </r>
  </si>
  <si>
    <t>陆直</t>
  </si>
  <si>
    <t>刘义欢</t>
  </si>
  <si>
    <t>矿产违法案件查处情况</t>
  </si>
  <si>
    <t xml:space="preserve">            表    号：桂国土资月11表</t>
  </si>
  <si>
    <t xml:space="preserve">            制表机关：广西国土资源厅</t>
  </si>
  <si>
    <t xml:space="preserve">            计量单位：件、个、万元、人次</t>
  </si>
  <si>
    <t>本期立案（件）</t>
  </si>
  <si>
    <t>（件）</t>
  </si>
  <si>
    <t>本期结案</t>
  </si>
  <si>
    <r>
      <t xml:space="preserve">吊销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勘查许可证（个）</t>
    </r>
  </si>
  <si>
    <r>
      <t xml:space="preserve">吊销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采矿许可证（个）</t>
    </r>
  </si>
  <si>
    <t>罚没款（万元）</t>
  </si>
  <si>
    <t>移交司法和质检人次（人次）</t>
  </si>
  <si>
    <t>全市总计</t>
  </si>
  <si>
    <t>填表人：陆直</t>
  </si>
  <si>
    <t>信访情况</t>
  </si>
  <si>
    <t xml:space="preserve">                  表号：桂国土资月12表</t>
  </si>
  <si>
    <t xml:space="preserve">                      制表机关：广西国土资源厅</t>
  </si>
  <si>
    <t xml:space="preserve">                  计量单位：封、批、个</t>
  </si>
  <si>
    <t>来信</t>
  </si>
  <si>
    <t>来访</t>
  </si>
  <si>
    <t>来访总量</t>
  </si>
  <si>
    <t>其中集体访</t>
  </si>
  <si>
    <t>批次</t>
  </si>
  <si>
    <t>人次</t>
  </si>
  <si>
    <t>总 计</t>
  </si>
  <si>
    <t>钦州市辖区局接访</t>
  </si>
  <si>
    <t>灵山县局接访</t>
  </si>
  <si>
    <t>浦北县局接访</t>
  </si>
  <si>
    <t>填表人：杨春华</t>
  </si>
  <si>
    <t>审核人：扬五锋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</si>
</sst>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yyyy&quot;年&quot;m&quot;月&quot;;@"/>
    <numFmt numFmtId="179" formatCode="#,##0.0000_ "/>
    <numFmt numFmtId="180" formatCode="0.0000_);[Red]\(0.0000\)"/>
    <numFmt numFmtId="181" formatCode="0_);[Red]\(0\)"/>
    <numFmt numFmtId="182" formatCode="0_ "/>
    <numFmt numFmtId="183" formatCode="0.000_ "/>
  </numFmts>
  <fonts count="32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0"/>
      <name val="方正小标宋_GBK"/>
      <family val="0"/>
    </font>
    <font>
      <sz val="11"/>
      <name val="宋体"/>
      <family val="0"/>
    </font>
    <font>
      <sz val="10"/>
      <name val="仿宋_GB2312"/>
      <family val="3"/>
    </font>
    <font>
      <sz val="22"/>
      <name val="黑体"/>
      <family val="3"/>
    </font>
    <font>
      <sz val="22"/>
      <color indexed="8"/>
      <name val="黑体"/>
      <family val="3"/>
    </font>
    <font>
      <b/>
      <sz val="20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24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31" fillId="0" borderId="3" applyNumberFormat="0" applyFill="0" applyAlignment="0" applyProtection="0"/>
    <xf numFmtId="0" fontId="19" fillId="0" borderId="4" applyNumberFormat="0" applyFill="0" applyAlignment="0" applyProtection="0"/>
    <xf numFmtId="0" fontId="21" fillId="8" borderId="0" applyNumberFormat="0" applyBorder="0" applyAlignment="0" applyProtection="0"/>
    <xf numFmtId="0" fontId="15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24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1" fillId="0" borderId="0" xfId="74" applyFo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74">
      <alignment vertical="center"/>
      <protection/>
    </xf>
    <xf numFmtId="0" fontId="3" fillId="0" borderId="0" xfId="74" applyFont="1" applyAlignment="1">
      <alignment horizontal="center" vertical="center"/>
      <protection/>
    </xf>
    <xf numFmtId="0" fontId="1" fillId="0" borderId="0" xfId="74" applyFont="1" applyAlignment="1">
      <alignment horizontal="center" vertical="center"/>
      <protection/>
    </xf>
    <xf numFmtId="0" fontId="1" fillId="0" borderId="0" xfId="74" applyFont="1" applyBorder="1" applyAlignment="1">
      <alignment horizontal="left" vertical="center"/>
      <protection/>
    </xf>
    <xf numFmtId="0" fontId="1" fillId="0" borderId="0" xfId="74" applyFont="1" applyBorder="1" applyAlignment="1">
      <alignment horizontal="center" vertical="center"/>
      <protection/>
    </xf>
    <xf numFmtId="0" fontId="1" fillId="0" borderId="0" xfId="74" applyFont="1" applyBorder="1" applyAlignment="1">
      <alignment vertical="center"/>
      <protection/>
    </xf>
    <xf numFmtId="0" fontId="1" fillId="0" borderId="10" xfId="74" applyFont="1" applyBorder="1" applyAlignment="1">
      <alignment vertical="center"/>
      <protection/>
    </xf>
    <xf numFmtId="57" fontId="1" fillId="0" borderId="10" xfId="74" applyNumberFormat="1" applyFont="1" applyBorder="1" applyAlignment="1">
      <alignment horizontal="left" vertical="center"/>
      <protection/>
    </xf>
    <xf numFmtId="0" fontId="1" fillId="0" borderId="10" xfId="74" applyFont="1" applyBorder="1" applyAlignment="1">
      <alignment horizontal="center" vertical="center"/>
      <protection/>
    </xf>
    <xf numFmtId="0" fontId="1" fillId="0" borderId="0" xfId="74" applyFont="1" applyBorder="1">
      <alignment vertical="center"/>
      <protection/>
    </xf>
    <xf numFmtId="0" fontId="0" fillId="0" borderId="11" xfId="74" applyFont="1" applyBorder="1" applyAlignment="1">
      <alignment horizontal="center" vertical="center"/>
      <protection/>
    </xf>
    <xf numFmtId="0" fontId="1" fillId="0" borderId="11" xfId="74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28" applyFont="1">
      <alignment/>
      <protection/>
    </xf>
    <xf numFmtId="0" fontId="0" fillId="0" borderId="0" xfId="28">
      <alignment/>
      <protection/>
    </xf>
    <xf numFmtId="0" fontId="6" fillId="0" borderId="0" xfId="28" applyFont="1" applyAlignment="1">
      <alignment horizontal="center" vertical="center"/>
      <protection/>
    </xf>
    <xf numFmtId="0" fontId="1" fillId="0" borderId="0" xfId="28" applyFont="1" applyAlignment="1">
      <alignment vertical="center"/>
      <protection/>
    </xf>
    <xf numFmtId="0" fontId="1" fillId="0" borderId="0" xfId="28" applyFont="1" applyAlignment="1">
      <alignment horizontal="left" vertical="center"/>
      <protection/>
    </xf>
    <xf numFmtId="0" fontId="1" fillId="0" borderId="10" xfId="28" applyFont="1" applyBorder="1" applyAlignment="1">
      <alignment/>
      <protection/>
    </xf>
    <xf numFmtId="57" fontId="1" fillId="0" borderId="10" xfId="28" applyNumberFormat="1" applyFont="1" applyBorder="1" applyAlignment="1">
      <alignment/>
      <protection/>
    </xf>
    <xf numFmtId="0" fontId="1" fillId="0" borderId="10" xfId="28" applyFont="1" applyBorder="1" applyAlignment="1">
      <alignment horizontal="left"/>
      <protection/>
    </xf>
    <xf numFmtId="0" fontId="0" fillId="0" borderId="11" xfId="28" applyBorder="1" applyAlignment="1">
      <alignment horizontal="center" vertical="center" wrapText="1"/>
      <protection/>
    </xf>
    <xf numFmtId="0" fontId="0" fillId="0" borderId="13" xfId="28" applyBorder="1" applyAlignment="1">
      <alignment horizontal="center" vertical="center" wrapText="1"/>
      <protection/>
    </xf>
    <xf numFmtId="0" fontId="0" fillId="0" borderId="14" xfId="28" applyBorder="1" applyAlignment="1">
      <alignment horizontal="center" vertical="center" wrapText="1"/>
      <protection/>
    </xf>
    <xf numFmtId="0" fontId="0" fillId="0" borderId="15" xfId="28" applyBorder="1" applyAlignment="1">
      <alignment horizontal="center" vertical="center" wrapText="1"/>
      <protection/>
    </xf>
    <xf numFmtId="0" fontId="0" fillId="0" borderId="11" xfId="28" applyFont="1" applyBorder="1" applyAlignment="1">
      <alignment horizontal="center" vertical="center" wrapText="1"/>
      <protection/>
    </xf>
    <xf numFmtId="0" fontId="1" fillId="0" borderId="13" xfId="28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71" applyFont="1">
      <alignment vertical="center"/>
      <protection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10" xfId="71" applyFont="1" applyBorder="1" applyAlignment="1">
      <alignment vertical="center"/>
      <protection/>
    </xf>
    <xf numFmtId="57" fontId="1" fillId="0" borderId="10" xfId="71" applyNumberFormat="1" applyFont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69" applyFont="1" applyFill="1" applyBorder="1" applyAlignment="1">
      <alignment horizontal="center" vertical="center" wrapText="1"/>
      <protection/>
    </xf>
    <xf numFmtId="1" fontId="4" fillId="0" borderId="11" xfId="69" applyNumberFormat="1" applyFont="1" applyFill="1" applyBorder="1" applyAlignment="1">
      <alignment horizontal="center" vertical="center"/>
      <protection/>
    </xf>
    <xf numFmtId="176" fontId="4" fillId="0" borderId="11" xfId="69" applyNumberFormat="1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vertical="center"/>
      <protection/>
    </xf>
    <xf numFmtId="1" fontId="4" fillId="0" borderId="11" xfId="6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71" applyFont="1" applyBorder="1" applyAlignment="1">
      <alignment/>
      <protection/>
    </xf>
    <xf numFmtId="0" fontId="1" fillId="0" borderId="0" xfId="71" applyFont="1" applyAlignment="1">
      <alignment/>
      <protection/>
    </xf>
    <xf numFmtId="0" fontId="1" fillId="0" borderId="10" xfId="71" applyFont="1" applyBorder="1" applyAlignment="1">
      <alignment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69" applyNumberFormat="1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horizontal="center" vertical="center"/>
      <protection/>
    </xf>
    <xf numFmtId="5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/>
    </xf>
    <xf numFmtId="0" fontId="4" fillId="0" borderId="0" xfId="70" applyFont="1" applyAlignment="1">
      <alignment vertical="center" wrapText="1"/>
      <protection/>
    </xf>
    <xf numFmtId="0" fontId="1" fillId="0" borderId="0" xfId="70" applyFont="1" applyAlignment="1">
      <alignment vertical="center" wrapText="1"/>
      <protection/>
    </xf>
    <xf numFmtId="0" fontId="0" fillId="0" borderId="0" xfId="70" applyAlignment="1">
      <alignment vertical="center" wrapText="1"/>
      <protection/>
    </xf>
    <xf numFmtId="0" fontId="8" fillId="0" borderId="0" xfId="70" applyFont="1" applyAlignment="1">
      <alignment horizontal="center" vertical="center" wrapText="1"/>
      <protection/>
    </xf>
    <xf numFmtId="0" fontId="0" fillId="0" borderId="0" xfId="70" applyAlignment="1">
      <alignment horizontal="center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57" fontId="4" fillId="0" borderId="0" xfId="70" applyNumberFormat="1" applyFont="1" applyAlignment="1">
      <alignment vertical="center" wrapText="1"/>
      <protection/>
    </xf>
    <xf numFmtId="57" fontId="4" fillId="0" borderId="10" xfId="70" applyNumberFormat="1" applyFont="1" applyBorder="1" applyAlignment="1">
      <alignment horizontal="center" vertical="center" wrapText="1"/>
      <protection/>
    </xf>
    <xf numFmtId="0" fontId="0" fillId="0" borderId="11" xfId="70" applyFont="1" applyBorder="1" applyAlignment="1">
      <alignment horizontal="center" vertical="center" wrapText="1"/>
      <protection/>
    </xf>
    <xf numFmtId="0" fontId="0" fillId="0" borderId="11" xfId="70" applyBorder="1" applyAlignment="1">
      <alignment horizontal="center" vertical="center" wrapText="1"/>
      <protection/>
    </xf>
    <xf numFmtId="0" fontId="0" fillId="0" borderId="18" xfId="70" applyBorder="1" applyAlignment="1">
      <alignment horizontal="center" vertical="center" wrapText="1"/>
      <protection/>
    </xf>
    <xf numFmtId="0" fontId="0" fillId="0" borderId="11" xfId="70" applyFont="1" applyBorder="1" applyAlignment="1">
      <alignment vertical="center" wrapText="1"/>
      <protection/>
    </xf>
    <xf numFmtId="0" fontId="1" fillId="0" borderId="20" xfId="70" applyFont="1" applyBorder="1" applyAlignment="1">
      <alignment horizontal="center" vertical="center" wrapText="1"/>
      <protection/>
    </xf>
    <xf numFmtId="0" fontId="1" fillId="0" borderId="11" xfId="70" applyFont="1" applyBorder="1" applyAlignment="1">
      <alignment horizontal="center" vertical="center" wrapText="1"/>
      <protection/>
    </xf>
    <xf numFmtId="0" fontId="4" fillId="0" borderId="0" xfId="70" applyFont="1" applyAlignment="1">
      <alignment vertical="center"/>
      <protection/>
    </xf>
    <xf numFmtId="0" fontId="4" fillId="0" borderId="0" xfId="70" applyFont="1" applyAlignment="1">
      <alignment horizontal="left" vertical="center"/>
      <protection/>
    </xf>
    <xf numFmtId="0" fontId="4" fillId="0" borderId="0" xfId="70" applyFont="1" applyAlignment="1">
      <alignment horizontal="left" vertical="center" wrapText="1"/>
      <protection/>
    </xf>
    <xf numFmtId="0" fontId="4" fillId="0" borderId="10" xfId="70" applyFont="1" applyBorder="1" applyAlignment="1">
      <alignment vertical="center"/>
      <protection/>
    </xf>
    <xf numFmtId="0" fontId="4" fillId="0" borderId="10" xfId="70" applyFont="1" applyBorder="1" applyAlignment="1">
      <alignment vertical="center" wrapText="1"/>
      <protection/>
    </xf>
    <xf numFmtId="0" fontId="0" fillId="0" borderId="13" xfId="70" applyFont="1" applyBorder="1" applyAlignment="1">
      <alignment horizontal="center" vertical="center" wrapText="1"/>
      <protection/>
    </xf>
    <xf numFmtId="0" fontId="0" fillId="0" borderId="14" xfId="70" applyBorder="1" applyAlignment="1">
      <alignment horizontal="center" vertical="center" wrapText="1"/>
      <protection/>
    </xf>
    <xf numFmtId="0" fontId="0" fillId="0" borderId="15" xfId="70" applyBorder="1" applyAlignment="1">
      <alignment horizontal="center" vertical="center" wrapText="1"/>
      <protection/>
    </xf>
    <xf numFmtId="0" fontId="0" fillId="0" borderId="19" xfId="70" applyBorder="1" applyAlignment="1">
      <alignment horizontal="center" vertical="center" wrapText="1"/>
      <protection/>
    </xf>
    <xf numFmtId="57" fontId="2" fillId="0" borderId="0" xfId="0" applyNumberFormat="1" applyFont="1" applyAlignment="1">
      <alignment horizontal="center" vertical="center"/>
    </xf>
    <xf numFmtId="0" fontId="1" fillId="0" borderId="0" xfId="72" applyFont="1">
      <alignment vertical="center"/>
      <protection/>
    </xf>
    <xf numFmtId="0" fontId="0" fillId="0" borderId="0" xfId="72">
      <alignment vertical="center"/>
      <protection/>
    </xf>
    <xf numFmtId="0" fontId="6" fillId="0" borderId="0" xfId="72" applyFont="1" applyAlignment="1">
      <alignment horizontal="center" vertical="center"/>
      <protection/>
    </xf>
    <xf numFmtId="57" fontId="1" fillId="0" borderId="0" xfId="72" applyNumberFormat="1" applyFont="1">
      <alignment vertical="center"/>
      <protection/>
    </xf>
    <xf numFmtId="0" fontId="4" fillId="0" borderId="11" xfId="72" applyNumberFormat="1" applyFont="1" applyBorder="1" applyAlignment="1">
      <alignment horizontal="center" vertical="center" wrapText="1"/>
      <protection/>
    </xf>
    <xf numFmtId="0" fontId="1" fillId="0" borderId="11" xfId="72" applyNumberFormat="1" applyFont="1" applyBorder="1" applyAlignment="1">
      <alignment horizontal="left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center" vertical="center" wrapText="1"/>
    </xf>
    <xf numFmtId="0" fontId="1" fillId="0" borderId="0" xfId="72" applyFont="1" applyAlignment="1">
      <alignment vertical="center"/>
      <protection/>
    </xf>
    <xf numFmtId="176" fontId="1" fillId="0" borderId="11" xfId="0" applyNumberFormat="1" applyFont="1" applyBorder="1" applyAlignment="1">
      <alignment horizontal="center" vertical="center" wrapText="1"/>
    </xf>
    <xf numFmtId="57" fontId="1" fillId="0" borderId="0" xfId="0" applyNumberFormat="1" applyFont="1" applyAlignment="1">
      <alignment horizontal="center" vertical="center"/>
    </xf>
    <xf numFmtId="178" fontId="1" fillId="0" borderId="0" xfId="72" applyNumberFormat="1" applyFont="1">
      <alignment vertical="center"/>
      <protection/>
    </xf>
    <xf numFmtId="0" fontId="4" fillId="0" borderId="11" xfId="72" applyNumberFormat="1" applyFont="1" applyBorder="1" applyAlignment="1">
      <alignment horizontal="left" vertical="center" wrapText="1"/>
      <protection/>
    </xf>
    <xf numFmtId="0" fontId="4" fillId="24" borderId="11" xfId="0" applyNumberFormat="1" applyFont="1" applyFill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horizontal="center" vertical="center" wrapText="1"/>
    </xf>
    <xf numFmtId="0" fontId="0" fillId="0" borderId="0" xfId="72" applyFont="1">
      <alignment vertical="center"/>
      <protection/>
    </xf>
    <xf numFmtId="0" fontId="0" fillId="0" borderId="0" xfId="71">
      <alignment vertical="center"/>
      <protection/>
    </xf>
    <xf numFmtId="0" fontId="9" fillId="0" borderId="0" xfId="71" applyFont="1" applyAlignment="1">
      <alignment horizontal="center" vertical="center"/>
      <protection/>
    </xf>
    <xf numFmtId="0" fontId="1" fillId="0" borderId="0" xfId="71" applyFont="1" applyAlignment="1">
      <alignment horizontal="left"/>
      <protection/>
    </xf>
    <xf numFmtId="57" fontId="1" fillId="0" borderId="10" xfId="71" applyNumberFormat="1" applyFont="1" applyBorder="1" applyAlignment="1">
      <alignment vertical="center"/>
      <protection/>
    </xf>
    <xf numFmtId="0" fontId="1" fillId="0" borderId="10" xfId="71" applyFont="1" applyBorder="1" applyAlignment="1">
      <alignment horizontal="left"/>
      <protection/>
    </xf>
    <xf numFmtId="0" fontId="0" fillId="0" borderId="11" xfId="71" applyBorder="1" applyAlignment="1">
      <alignment horizontal="center" vertical="center" wrapText="1"/>
      <protection/>
    </xf>
    <xf numFmtId="0" fontId="0" fillId="0" borderId="18" xfId="71" applyBorder="1" applyAlignment="1">
      <alignment horizontal="center" vertical="center" wrapText="1"/>
      <protection/>
    </xf>
    <xf numFmtId="0" fontId="0" fillId="0" borderId="11" xfId="71" applyFont="1" applyBorder="1" applyAlignment="1">
      <alignment horizontal="center" vertical="center"/>
      <protection/>
    </xf>
    <xf numFmtId="0" fontId="0" fillId="0" borderId="0" xfId="71" applyBorder="1">
      <alignment vertical="center"/>
      <protection/>
    </xf>
    <xf numFmtId="0" fontId="0" fillId="0" borderId="20" xfId="71" applyBorder="1" applyAlignment="1">
      <alignment horizontal="center" vertical="center" wrapText="1"/>
      <protection/>
    </xf>
    <xf numFmtId="0" fontId="1" fillId="0" borderId="11" xfId="71" applyFont="1" applyBorder="1" applyAlignment="1">
      <alignment horizontal="center" vertical="center" wrapText="1"/>
      <protection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0" xfId="71" applyFont="1" applyBorder="1">
      <alignment vertical="center"/>
      <protection/>
    </xf>
    <xf numFmtId="0" fontId="0" fillId="0" borderId="0" xfId="68">
      <alignment/>
      <protection/>
    </xf>
    <xf numFmtId="0" fontId="10" fillId="0" borderId="0" xfId="68" applyFont="1">
      <alignment/>
      <protection/>
    </xf>
    <xf numFmtId="180" fontId="10" fillId="0" borderId="0" xfId="68" applyNumberFormat="1" applyFont="1" applyAlignment="1">
      <alignment horizontal="center"/>
      <protection/>
    </xf>
    <xf numFmtId="181" fontId="10" fillId="0" borderId="0" xfId="68" applyNumberFormat="1" applyFont="1">
      <alignment/>
      <protection/>
    </xf>
    <xf numFmtId="0" fontId="6" fillId="0" borderId="0" xfId="68" applyFont="1" applyAlignment="1">
      <alignment horizontal="center" vertical="center"/>
      <protection/>
    </xf>
    <xf numFmtId="180" fontId="6" fillId="0" borderId="0" xfId="68" applyNumberFormat="1" applyFont="1" applyAlignment="1">
      <alignment horizontal="center" vertical="center"/>
      <protection/>
    </xf>
    <xf numFmtId="0" fontId="1" fillId="0" borderId="0" xfId="68" applyFont="1">
      <alignment/>
      <protection/>
    </xf>
    <xf numFmtId="176" fontId="1" fillId="0" borderId="0" xfId="68" applyNumberFormat="1" applyFont="1">
      <alignment/>
      <protection/>
    </xf>
    <xf numFmtId="180" fontId="1" fillId="0" borderId="0" xfId="68" applyNumberFormat="1" applyFont="1" applyAlignment="1">
      <alignment horizontal="center"/>
      <protection/>
    </xf>
    <xf numFmtId="181" fontId="1" fillId="0" borderId="0" xfId="68" applyNumberFormat="1" applyFont="1">
      <alignment/>
      <protection/>
    </xf>
    <xf numFmtId="0" fontId="1" fillId="0" borderId="11" xfId="68" applyFont="1" applyBorder="1" applyAlignment="1">
      <alignment horizontal="center" vertical="center" wrapText="1"/>
      <protection/>
    </xf>
    <xf numFmtId="180" fontId="1" fillId="0" borderId="11" xfId="68" applyNumberFormat="1" applyFont="1" applyBorder="1" applyAlignment="1">
      <alignment horizontal="center" vertical="center" wrapText="1"/>
      <protection/>
    </xf>
    <xf numFmtId="0" fontId="1" fillId="0" borderId="16" xfId="68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0" fontId="1" fillId="0" borderId="21" xfId="68" applyFont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181" fontId="1" fillId="0" borderId="11" xfId="68" applyNumberFormat="1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176" fontId="10" fillId="0" borderId="11" xfId="68" applyNumberFormat="1" applyFont="1" applyBorder="1" applyAlignment="1">
      <alignment horizontal="center" vertical="center" wrapText="1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5" xfId="68" applyFont="1" applyBorder="1" applyAlignment="1">
      <alignment horizontal="center" vertical="center" wrapText="1"/>
      <protection/>
    </xf>
    <xf numFmtId="176" fontId="10" fillId="0" borderId="11" xfId="68" applyNumberFormat="1" applyFont="1" applyFill="1" applyBorder="1" applyAlignment="1">
      <alignment horizontal="center" vertical="center" wrapText="1"/>
      <protection/>
    </xf>
    <xf numFmtId="182" fontId="10" fillId="0" borderId="11" xfId="68" applyNumberFormat="1" applyFont="1" applyFill="1" applyBorder="1" applyAlignment="1">
      <alignment horizontal="center" vertical="center" wrapText="1"/>
      <protection/>
    </xf>
    <xf numFmtId="181" fontId="2" fillId="0" borderId="0" xfId="0" applyNumberFormat="1" applyFont="1" applyBorder="1" applyAlignment="1">
      <alignment horizontal="center" vertical="center"/>
    </xf>
    <xf numFmtId="0" fontId="0" fillId="0" borderId="0" xfId="68" applyBorder="1">
      <alignment/>
      <protection/>
    </xf>
    <xf numFmtId="0" fontId="10" fillId="0" borderId="0" xfId="68" applyFont="1" applyBorder="1">
      <alignment/>
      <protection/>
    </xf>
    <xf numFmtId="180" fontId="10" fillId="0" borderId="0" xfId="68" applyNumberFormat="1" applyFont="1" applyBorder="1" applyAlignment="1">
      <alignment horizontal="center"/>
      <protection/>
    </xf>
    <xf numFmtId="181" fontId="10" fillId="0" borderId="0" xfId="68" applyNumberFormat="1" applyFont="1" applyBorder="1">
      <alignment/>
      <protection/>
    </xf>
    <xf numFmtId="0" fontId="1" fillId="0" borderId="0" xfId="68" applyFont="1" applyBorder="1" applyAlignment="1">
      <alignment horizontal="center"/>
      <protection/>
    </xf>
    <xf numFmtId="0" fontId="1" fillId="0" borderId="0" xfId="68" applyFont="1" applyBorder="1" applyAlignment="1">
      <alignment horizontal="center" wrapText="1"/>
      <protection/>
    </xf>
    <xf numFmtId="0" fontId="1" fillId="0" borderId="22" xfId="68" applyFont="1" applyBorder="1" applyAlignment="1">
      <alignment horizontal="center" vertical="center" wrapText="1"/>
      <protection/>
    </xf>
    <xf numFmtId="0" fontId="1" fillId="0" borderId="23" xfId="68" applyFont="1" applyBorder="1" applyAlignment="1">
      <alignment horizontal="center" vertical="center" wrapText="1"/>
      <protection/>
    </xf>
    <xf numFmtId="0" fontId="1" fillId="0" borderId="18" xfId="68" applyFont="1" applyBorder="1" applyAlignment="1">
      <alignment horizontal="center" vertical="center" wrapText="1"/>
      <protection/>
    </xf>
    <xf numFmtId="0" fontId="1" fillId="0" borderId="20" xfId="68" applyFont="1" applyBorder="1" applyAlignment="1">
      <alignment horizontal="center" vertical="center" wrapText="1"/>
      <protection/>
    </xf>
    <xf numFmtId="177" fontId="10" fillId="0" borderId="11" xfId="68" applyNumberFormat="1" applyFont="1" applyFill="1" applyBorder="1" applyAlignment="1">
      <alignment horizontal="center" vertical="center" wrapText="1"/>
      <protection/>
    </xf>
    <xf numFmtId="183" fontId="10" fillId="0" borderId="11" xfId="68" applyNumberFormat="1" applyFont="1" applyFill="1" applyBorder="1" applyAlignment="1">
      <alignment horizontal="center" vertical="center" wrapText="1"/>
      <protection/>
    </xf>
    <xf numFmtId="0" fontId="1" fillId="0" borderId="0" xfId="68" applyFont="1" applyAlignment="1">
      <alignment horizontal="left"/>
      <protection/>
    </xf>
    <xf numFmtId="57" fontId="1" fillId="0" borderId="0" xfId="68" applyNumberFormat="1" applyFont="1" applyBorder="1" applyAlignment="1">
      <alignment horizontal="center"/>
      <protection/>
    </xf>
    <xf numFmtId="0" fontId="1" fillId="0" borderId="0" xfId="68" applyFont="1" applyBorder="1" applyAlignment="1">
      <alignment horizontal="left"/>
      <protection/>
    </xf>
    <xf numFmtId="0" fontId="1" fillId="0" borderId="19" xfId="68" applyFont="1" applyBorder="1" applyAlignment="1">
      <alignment horizontal="center" vertical="center" wrapText="1"/>
      <protection/>
    </xf>
    <xf numFmtId="0" fontId="1" fillId="0" borderId="17" xfId="68" applyFont="1" applyBorder="1" applyAlignment="1">
      <alignment horizontal="center" vertical="center" wrapText="1"/>
      <protection/>
    </xf>
    <xf numFmtId="5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68" applyFont="1" applyAlignment="1">
      <alignment/>
      <protection/>
    </xf>
    <xf numFmtId="0" fontId="1" fillId="0" borderId="10" xfId="68" applyFont="1" applyBorder="1" applyAlignment="1">
      <alignment horizontal="left"/>
      <protection/>
    </xf>
    <xf numFmtId="0" fontId="1" fillId="0" borderId="0" xfId="68" applyFont="1" applyAlignment="1">
      <alignment horizontal="center" vertical="center" wrapText="1"/>
      <protection/>
    </xf>
    <xf numFmtId="181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/>
    </xf>
    <xf numFmtId="49" fontId="1" fillId="0" borderId="0" xfId="73" applyNumberFormat="1" applyFont="1">
      <alignment/>
      <protection/>
    </xf>
    <xf numFmtId="49" fontId="0" fillId="0" borderId="0" xfId="73" applyNumberFormat="1">
      <alignment/>
      <protection/>
    </xf>
    <xf numFmtId="49" fontId="6" fillId="0" borderId="0" xfId="73" applyNumberFormat="1" applyFont="1" applyAlignment="1">
      <alignment horizontal="center" vertical="center"/>
      <protection/>
    </xf>
    <xf numFmtId="49" fontId="1" fillId="0" borderId="10" xfId="73" applyNumberFormat="1" applyFont="1" applyBorder="1" applyAlignment="1">
      <alignment horizontal="left"/>
      <protection/>
    </xf>
    <xf numFmtId="49" fontId="1" fillId="0" borderId="10" xfId="73" applyNumberFormat="1" applyFont="1" applyBorder="1" applyAlignment="1">
      <alignment horizontal="center" wrapText="1"/>
      <protection/>
    </xf>
    <xf numFmtId="49" fontId="1" fillId="0" borderId="10" xfId="73" applyNumberFormat="1" applyFont="1" applyBorder="1" applyAlignment="1">
      <alignment wrapText="1"/>
      <protection/>
    </xf>
    <xf numFmtId="49" fontId="0" fillId="0" borderId="11" xfId="73" applyNumberFormat="1" applyFont="1" applyBorder="1" applyAlignment="1">
      <alignment horizontal="center" vertical="center" wrapText="1"/>
      <protection/>
    </xf>
    <xf numFmtId="49" fontId="1" fillId="0" borderId="11" xfId="73" applyNumberFormat="1" applyFont="1" applyBorder="1" applyAlignment="1">
      <alignment horizontal="center" vertical="center"/>
      <protection/>
    </xf>
    <xf numFmtId="182" fontId="10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49" fontId="1" fillId="0" borderId="11" xfId="73" applyNumberFormat="1" applyFont="1" applyBorder="1" applyAlignment="1">
      <alignment horizontal="center" vertical="center" wrapText="1"/>
      <protection/>
    </xf>
    <xf numFmtId="49" fontId="1" fillId="0" borderId="0" xfId="73" applyNumberFormat="1" applyFont="1" applyBorder="1" applyAlignment="1">
      <alignment wrapText="1"/>
      <protection/>
    </xf>
    <xf numFmtId="57" fontId="1" fillId="0" borderId="12" xfId="0" applyNumberFormat="1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5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57" fontId="1" fillId="0" borderId="10" xfId="0" applyNumberFormat="1" applyFont="1" applyBorder="1" applyAlignment="1">
      <alignment horizontal="left"/>
    </xf>
    <xf numFmtId="176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57" fontId="1" fillId="0" borderId="0" xfId="0" applyNumberFormat="1" applyFont="1" applyAlignment="1">
      <alignment/>
    </xf>
    <xf numFmtId="0" fontId="0" fillId="0" borderId="18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57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0" fontId="0" fillId="0" borderId="11" xfId="0" applyNumberFormat="1" applyFont="1" applyBorder="1" applyAlignment="1">
      <alignment horizontal="center" vertical="center" wrapText="1"/>
    </xf>
    <xf numFmtId="177" fontId="1" fillId="2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土地矿产违法查处1-10月份统计表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差_全市2011.11月报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4" xfId="67"/>
    <cellStyle name="常规_09国有建设用地供应情况 桂国土资月05表1" xfId="68"/>
    <cellStyle name="常规_2010年12月报表（宋收集（正版）" xfId="69"/>
    <cellStyle name="常规_地质灾害情况" xfId="70"/>
    <cellStyle name="常规_汇总2011年 新增建设用地土地有偿使用费及矿产资源补偿费收入情况 桂国土资月09表(2)" xfId="71"/>
    <cellStyle name="常规_矿管10月表" xfId="72"/>
    <cellStyle name="常规_土地整理、复垦、开发项目完成情况(2011.10)(2)" xfId="73"/>
    <cellStyle name="常规_信访10月报" xfId="74"/>
    <cellStyle name="好_全市2011.11月报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O11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10.125" style="0" customWidth="1"/>
    <col min="2" max="4" width="10.375" style="0" customWidth="1"/>
    <col min="5" max="5" width="10.375" style="265" customWidth="1"/>
    <col min="6" max="8" width="10.375" style="0" customWidth="1"/>
    <col min="9" max="9" width="10.375" style="265" customWidth="1"/>
    <col min="10" max="13" width="10.375" style="0" customWidth="1"/>
  </cols>
  <sheetData>
    <row r="1" spans="1:13" ht="42.75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5:13" s="58" customFormat="1" ht="12.75" customHeight="1">
      <c r="E2" s="266"/>
      <c r="I2" s="266"/>
      <c r="L2" s="233" t="s">
        <v>1</v>
      </c>
      <c r="M2" s="233"/>
    </row>
    <row r="3" spans="5:13" s="58" customFormat="1" ht="12.75" customHeight="1">
      <c r="E3" s="266"/>
      <c r="I3" s="266"/>
      <c r="L3" s="233" t="s">
        <v>2</v>
      </c>
      <c r="M3" s="233"/>
    </row>
    <row r="4" spans="4:13" s="58" customFormat="1" ht="12.75" customHeight="1">
      <c r="D4" s="267">
        <v>42948</v>
      </c>
      <c r="E4" s="268"/>
      <c r="F4" s="268"/>
      <c r="G4" s="268"/>
      <c r="H4" s="268"/>
      <c r="I4" s="268"/>
      <c r="L4" s="230" t="s">
        <v>3</v>
      </c>
      <c r="M4" s="230"/>
    </row>
    <row r="5" spans="1:13" s="262" customFormat="1" ht="25.5" customHeight="1">
      <c r="A5" s="216" t="s">
        <v>4</v>
      </c>
      <c r="B5" s="220" t="s">
        <v>5</v>
      </c>
      <c r="C5" s="220"/>
      <c r="D5" s="220"/>
      <c r="E5" s="220"/>
      <c r="F5" s="220" t="s">
        <v>6</v>
      </c>
      <c r="G5" s="220"/>
      <c r="H5" s="220"/>
      <c r="I5" s="220"/>
      <c r="J5" s="220" t="s">
        <v>7</v>
      </c>
      <c r="K5" s="220"/>
      <c r="L5" s="220"/>
      <c r="M5" s="220"/>
    </row>
    <row r="6" spans="1:13" s="262" customFormat="1" ht="57.75" customHeight="1">
      <c r="A6" s="218"/>
      <c r="B6" s="220" t="s">
        <v>8</v>
      </c>
      <c r="C6" s="220" t="s">
        <v>9</v>
      </c>
      <c r="D6" s="220" t="s">
        <v>10</v>
      </c>
      <c r="E6" s="269" t="s">
        <v>11</v>
      </c>
      <c r="F6" s="220" t="s">
        <v>8</v>
      </c>
      <c r="G6" s="220" t="s">
        <v>9</v>
      </c>
      <c r="H6" s="220" t="s">
        <v>10</v>
      </c>
      <c r="I6" s="269" t="s">
        <v>11</v>
      </c>
      <c r="J6" s="220" t="s">
        <v>8</v>
      </c>
      <c r="K6" s="220" t="s">
        <v>9</v>
      </c>
      <c r="L6" s="220" t="s">
        <v>10</v>
      </c>
      <c r="M6" s="220" t="s">
        <v>11</v>
      </c>
    </row>
    <row r="7" spans="1:13" s="263" customFormat="1" ht="30.75" customHeight="1">
      <c r="A7" s="173" t="s">
        <v>12</v>
      </c>
      <c r="B7" s="270">
        <f>SUM(B8:B10)</f>
        <v>318.43</v>
      </c>
      <c r="C7" s="270">
        <f aca="true" t="shared" si="0" ref="C7:L7">SUM(C8:C10)</f>
        <v>131.1463</v>
      </c>
      <c r="D7" s="270">
        <f t="shared" si="0"/>
        <v>268.0736</v>
      </c>
      <c r="E7" s="270">
        <f>D7/B7</f>
        <v>0.8418603774769965</v>
      </c>
      <c r="F7" s="270">
        <f t="shared" si="0"/>
        <v>261.11</v>
      </c>
      <c r="G7" s="270">
        <f t="shared" si="0"/>
        <v>93.32390000000001</v>
      </c>
      <c r="H7" s="270">
        <f t="shared" si="0"/>
        <v>217.9036</v>
      </c>
      <c r="I7" s="270">
        <f>H7/F7</f>
        <v>0.8345279767147945</v>
      </c>
      <c r="J7" s="270">
        <f t="shared" si="0"/>
        <v>162.4</v>
      </c>
      <c r="K7" s="270">
        <f t="shared" si="0"/>
        <v>33.074600000000004</v>
      </c>
      <c r="L7" s="270">
        <f t="shared" si="0"/>
        <v>68.457</v>
      </c>
      <c r="M7" s="270">
        <f>L7/J7</f>
        <v>0.421533251231527</v>
      </c>
    </row>
    <row r="8" spans="1:13" s="263" customFormat="1" ht="30.75" customHeight="1">
      <c r="A8" s="173" t="s">
        <v>13</v>
      </c>
      <c r="B8" s="270">
        <v>238.43</v>
      </c>
      <c r="C8" s="270">
        <v>92.4711</v>
      </c>
      <c r="D8" s="270">
        <v>193.5437</v>
      </c>
      <c r="E8" s="270">
        <f>D8/B8</f>
        <v>0.8117422304240238</v>
      </c>
      <c r="F8" s="270">
        <v>194.71</v>
      </c>
      <c r="G8" s="270">
        <v>56.1536</v>
      </c>
      <c r="H8" s="270">
        <v>146.4857</v>
      </c>
      <c r="I8" s="270">
        <f>H8/F8</f>
        <v>0.7523275640696421</v>
      </c>
      <c r="J8" s="270">
        <v>118.8</v>
      </c>
      <c r="K8" s="270">
        <v>15.8605</v>
      </c>
      <c r="L8" s="270">
        <v>36.3146</v>
      </c>
      <c r="M8" s="270">
        <f>L8/J8</f>
        <v>0.30567845117845116</v>
      </c>
    </row>
    <row r="9" spans="1:13" s="263" customFormat="1" ht="30.75" customHeight="1">
      <c r="A9" s="201" t="s">
        <v>14</v>
      </c>
      <c r="B9" s="270">
        <v>50</v>
      </c>
      <c r="C9" s="270">
        <v>19.0555</v>
      </c>
      <c r="D9" s="270">
        <v>42.9102</v>
      </c>
      <c r="E9" s="270">
        <f>D9/B9</f>
        <v>0.8582040000000001</v>
      </c>
      <c r="F9" s="270">
        <v>42.4</v>
      </c>
      <c r="G9" s="270">
        <v>18.7832</v>
      </c>
      <c r="H9" s="270">
        <v>42.543</v>
      </c>
      <c r="I9" s="270">
        <f>H9/F9</f>
        <v>1.003372641509434</v>
      </c>
      <c r="J9" s="270">
        <v>31.6</v>
      </c>
      <c r="K9" s="270">
        <v>12.3429</v>
      </c>
      <c r="L9" s="270">
        <v>27.2712</v>
      </c>
      <c r="M9" s="270">
        <f>L9/J9</f>
        <v>0.8630126582278481</v>
      </c>
    </row>
    <row r="10" spans="1:14" s="264" customFormat="1" ht="30.75" customHeight="1">
      <c r="A10" s="201" t="s">
        <v>15</v>
      </c>
      <c r="B10" s="270">
        <v>30</v>
      </c>
      <c r="C10" s="270">
        <v>19.6197</v>
      </c>
      <c r="D10" s="270">
        <v>31.6197</v>
      </c>
      <c r="E10" s="270">
        <f>D10/B10</f>
        <v>1.05399</v>
      </c>
      <c r="F10" s="270">
        <v>24</v>
      </c>
      <c r="G10" s="270">
        <v>18.3871</v>
      </c>
      <c r="H10" s="270">
        <v>28.8749</v>
      </c>
      <c r="I10" s="270">
        <f>H10/F10</f>
        <v>1.2031208333333334</v>
      </c>
      <c r="J10" s="270">
        <v>12</v>
      </c>
      <c r="K10" s="270">
        <v>4.8712</v>
      </c>
      <c r="L10" s="270">
        <v>4.8712</v>
      </c>
      <c r="M10" s="270">
        <f>L10/J10</f>
        <v>0.4059333333333333</v>
      </c>
      <c r="N10" s="263"/>
    </row>
    <row r="11" spans="1:15" s="2" customFormat="1" ht="26.25" customHeight="1">
      <c r="A11" s="271" t="s">
        <v>16</v>
      </c>
      <c r="B11" s="272" t="s">
        <v>17</v>
      </c>
      <c r="C11" s="271"/>
      <c r="D11" s="271"/>
      <c r="E11" s="273" t="s">
        <v>18</v>
      </c>
      <c r="F11" s="273" t="s">
        <v>19</v>
      </c>
      <c r="G11" s="273"/>
      <c r="H11" s="273"/>
      <c r="J11" s="274" t="s">
        <v>20</v>
      </c>
      <c r="K11" s="92">
        <v>42979</v>
      </c>
      <c r="O11" s="275"/>
    </row>
  </sheetData>
  <sheetProtection/>
  <mergeCells count="6">
    <mergeCell ref="A1:M1"/>
    <mergeCell ref="D4:I4"/>
    <mergeCell ref="B5:E5"/>
    <mergeCell ref="F5:I5"/>
    <mergeCell ref="J5:M5"/>
    <mergeCell ref="A5:A6"/>
  </mergeCells>
  <printOptions horizontalCentered="1"/>
  <pageMargins left="0.17" right="0.17" top="0.62" bottom="0.78" header="0.51" footer="0.51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O15"/>
  <sheetViews>
    <sheetView workbookViewId="0" topLeftCell="A1">
      <selection activeCell="I16" sqref="I16"/>
    </sheetView>
  </sheetViews>
  <sheetFormatPr defaultColWidth="9.00390625" defaultRowHeight="14.25"/>
  <cols>
    <col min="1" max="1" width="16.50390625" style="94" customWidth="1"/>
    <col min="2" max="6" width="10.375" style="94" customWidth="1"/>
    <col min="7" max="7" width="12.75390625" style="94" customWidth="1"/>
    <col min="8" max="11" width="10.375" style="94" customWidth="1"/>
    <col min="12" max="16384" width="9.00390625" style="94" customWidth="1"/>
  </cols>
  <sheetData>
    <row r="1" spans="1:11" ht="39" customHeight="1">
      <c r="A1" s="95" t="s">
        <v>119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9:11" s="93" customFormat="1" ht="12.75" customHeight="1">
      <c r="I2" s="102" t="s">
        <v>120</v>
      </c>
      <c r="J2" s="102"/>
      <c r="K2" s="102"/>
    </row>
    <row r="3" spans="9:11" s="93" customFormat="1" ht="12.75" customHeight="1">
      <c r="I3" s="102" t="s">
        <v>2</v>
      </c>
      <c r="J3" s="102"/>
      <c r="K3" s="102"/>
    </row>
    <row r="4" spans="5:11" s="93" customFormat="1" ht="12.75" customHeight="1">
      <c r="E4" s="96"/>
      <c r="F4" s="105">
        <v>42948</v>
      </c>
      <c r="I4" s="102" t="s">
        <v>121</v>
      </c>
      <c r="J4" s="102"/>
      <c r="K4" s="102"/>
    </row>
    <row r="5" spans="1:11" ht="19.5" customHeight="1">
      <c r="A5" s="97"/>
      <c r="B5" s="97" t="s">
        <v>122</v>
      </c>
      <c r="C5" s="97"/>
      <c r="D5" s="97"/>
      <c r="E5" s="97" t="s">
        <v>123</v>
      </c>
      <c r="F5" s="97"/>
      <c r="G5" s="97"/>
      <c r="H5" s="97"/>
      <c r="I5" s="97"/>
      <c r="J5" s="97"/>
      <c r="K5" s="97"/>
    </row>
    <row r="6" spans="1:11" ht="19.5" customHeight="1">
      <c r="A6" s="97"/>
      <c r="B6" s="97"/>
      <c r="C6" s="97"/>
      <c r="D6" s="97"/>
      <c r="E6" s="97" t="s">
        <v>124</v>
      </c>
      <c r="F6" s="97"/>
      <c r="G6" s="97"/>
      <c r="H6" s="97"/>
      <c r="I6" s="97"/>
      <c r="J6" s="97"/>
      <c r="K6" s="97"/>
    </row>
    <row r="7" spans="1:11" ht="19.5" customHeight="1">
      <c r="A7" s="97"/>
      <c r="B7" s="97" t="s">
        <v>125</v>
      </c>
      <c r="C7" s="97" t="s">
        <v>126</v>
      </c>
      <c r="D7" s="97" t="s">
        <v>127</v>
      </c>
      <c r="E7" s="97" t="s">
        <v>86</v>
      </c>
      <c r="F7" s="97"/>
      <c r="G7" s="97" t="s">
        <v>128</v>
      </c>
      <c r="H7" s="97" t="s">
        <v>87</v>
      </c>
      <c r="I7" s="97"/>
      <c r="J7" s="97" t="s">
        <v>129</v>
      </c>
      <c r="K7" s="97"/>
    </row>
    <row r="8" spans="1:11" ht="19.5" customHeight="1">
      <c r="A8" s="97"/>
      <c r="B8" s="97"/>
      <c r="C8" s="97"/>
      <c r="D8" s="97"/>
      <c r="E8" s="97" t="s">
        <v>130</v>
      </c>
      <c r="F8" s="97" t="s">
        <v>131</v>
      </c>
      <c r="G8" s="97" t="s">
        <v>130</v>
      </c>
      <c r="H8" s="97" t="s">
        <v>130</v>
      </c>
      <c r="I8" s="97" t="s">
        <v>131</v>
      </c>
      <c r="J8" s="97" t="s">
        <v>130</v>
      </c>
      <c r="K8" s="97" t="s">
        <v>131</v>
      </c>
    </row>
    <row r="9" spans="1:11" ht="35.25" customHeight="1">
      <c r="A9" s="106" t="s">
        <v>132</v>
      </c>
      <c r="B9" s="107">
        <v>6</v>
      </c>
      <c r="C9" s="107"/>
      <c r="D9" s="107"/>
      <c r="E9" s="107"/>
      <c r="F9" s="108"/>
      <c r="G9" s="107"/>
      <c r="H9" s="107"/>
      <c r="I9" s="108"/>
      <c r="J9" s="107"/>
      <c r="K9" s="107"/>
    </row>
    <row r="10" spans="1:11" ht="35.25" customHeight="1">
      <c r="A10" s="106" t="s">
        <v>133</v>
      </c>
      <c r="B10" s="107">
        <v>6</v>
      </c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5.25" customHeight="1">
      <c r="A11" s="106" t="s">
        <v>134</v>
      </c>
      <c r="B11" s="107">
        <v>1</v>
      </c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5" s="2" customFormat="1" ht="22.5" customHeight="1">
      <c r="A12" s="106" t="s">
        <v>135</v>
      </c>
      <c r="B12" s="107">
        <v>4</v>
      </c>
      <c r="C12" s="107"/>
      <c r="D12" s="107"/>
      <c r="E12" s="107"/>
      <c r="F12" s="107"/>
      <c r="G12" s="107"/>
      <c r="H12" s="107"/>
      <c r="I12" s="107"/>
      <c r="J12" s="107"/>
      <c r="K12" s="107"/>
      <c r="N12" s="20"/>
      <c r="O12" s="20"/>
    </row>
    <row r="13" spans="1:11" ht="22.5" customHeight="1">
      <c r="A13" s="106" t="s">
        <v>136</v>
      </c>
      <c r="B13" s="107">
        <v>1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24.75" customHeight="1">
      <c r="A14" s="38" t="s">
        <v>137</v>
      </c>
      <c r="B14" s="38"/>
      <c r="C14" s="38"/>
      <c r="D14" s="41" t="s">
        <v>18</v>
      </c>
      <c r="E14" s="41" t="s">
        <v>138</v>
      </c>
      <c r="F14" s="2"/>
      <c r="G14" s="2"/>
      <c r="H14" s="40" t="s">
        <v>139</v>
      </c>
      <c r="I14" s="41"/>
      <c r="J14" s="41"/>
      <c r="K14" s="2"/>
    </row>
    <row r="15" ht="24.75" customHeight="1">
      <c r="I15" s="109" t="s">
        <v>140</v>
      </c>
    </row>
    <row r="16" ht="24.75" customHeight="1"/>
    <row r="17" ht="24.75" customHeight="1"/>
    <row r="18" ht="24.75" customHeight="1"/>
  </sheetData>
  <sheetProtection/>
  <mergeCells count="14">
    <mergeCell ref="A1:K1"/>
    <mergeCell ref="I2:K2"/>
    <mergeCell ref="I3:K3"/>
    <mergeCell ref="I4:K4"/>
    <mergeCell ref="E5:K5"/>
    <mergeCell ref="E6:K6"/>
    <mergeCell ref="E7:F7"/>
    <mergeCell ref="H7:I7"/>
    <mergeCell ref="J7:K7"/>
    <mergeCell ref="A5:A8"/>
    <mergeCell ref="B7:B8"/>
    <mergeCell ref="C7:C8"/>
    <mergeCell ref="D7:D8"/>
    <mergeCell ref="B5:D6"/>
  </mergeCells>
  <printOptions horizontalCentered="1"/>
  <pageMargins left="0.16" right="0.16" top="0.39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M28"/>
  <sheetViews>
    <sheetView workbookViewId="0" topLeftCell="A4">
      <selection activeCell="O28" sqref="O28"/>
    </sheetView>
  </sheetViews>
  <sheetFormatPr defaultColWidth="9.00390625" defaultRowHeight="14.25"/>
  <cols>
    <col min="1" max="1" width="16.50390625" style="94" customWidth="1"/>
    <col min="2" max="2" width="7.125" style="94" customWidth="1"/>
    <col min="3" max="3" width="7.25390625" style="94" customWidth="1"/>
    <col min="4" max="6" width="9.00390625" style="94" customWidth="1"/>
    <col min="7" max="7" width="11.625" style="94" bestFit="1" customWidth="1"/>
    <col min="8" max="8" width="9.00390625" style="94" customWidth="1"/>
    <col min="9" max="9" width="14.00390625" style="94" customWidth="1"/>
    <col min="10" max="10" width="9.00390625" style="94" customWidth="1"/>
    <col min="11" max="11" width="11.625" style="94" bestFit="1" customWidth="1"/>
    <col min="12" max="16384" width="9.00390625" style="94" customWidth="1"/>
  </cols>
  <sheetData>
    <row r="1" spans="1:13" ht="39" customHeight="1">
      <c r="A1" s="95" t="s">
        <v>141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1:13" s="93" customFormat="1" ht="12.75" customHeight="1">
      <c r="K2" s="102" t="s">
        <v>142</v>
      </c>
      <c r="L2" s="102"/>
      <c r="M2" s="102"/>
    </row>
    <row r="3" spans="11:13" s="93" customFormat="1" ht="12.75" customHeight="1">
      <c r="K3" s="102" t="s">
        <v>2</v>
      </c>
      <c r="L3" s="102"/>
      <c r="M3" s="102"/>
    </row>
    <row r="4" spans="7:13" s="93" customFormat="1" ht="12.75" customHeight="1">
      <c r="G4" s="96">
        <v>42948</v>
      </c>
      <c r="K4" s="102" t="s">
        <v>121</v>
      </c>
      <c r="L4" s="102"/>
      <c r="M4" s="102"/>
    </row>
    <row r="5" spans="1:13" ht="18.75" customHeight="1">
      <c r="A5" s="97"/>
      <c r="B5" s="97" t="s">
        <v>143</v>
      </c>
      <c r="C5" s="97"/>
      <c r="D5" s="97"/>
      <c r="E5" s="97"/>
      <c r="F5" s="97"/>
      <c r="G5" s="97" t="s">
        <v>144</v>
      </c>
      <c r="H5" s="97"/>
      <c r="I5" s="97"/>
      <c r="J5" s="97"/>
      <c r="K5" s="97"/>
      <c r="L5" s="97"/>
      <c r="M5" s="97"/>
    </row>
    <row r="6" spans="1:13" ht="18.75" customHeight="1">
      <c r="A6" s="97"/>
      <c r="B6" s="97"/>
      <c r="C6" s="97"/>
      <c r="D6" s="97"/>
      <c r="E6" s="97"/>
      <c r="F6" s="97"/>
      <c r="G6" s="97" t="s">
        <v>145</v>
      </c>
      <c r="H6" s="97"/>
      <c r="I6" s="97"/>
      <c r="J6" s="97"/>
      <c r="K6" s="97"/>
      <c r="L6" s="97"/>
      <c r="M6" s="97"/>
    </row>
    <row r="7" spans="1:13" ht="18.75" customHeight="1">
      <c r="A7" s="97"/>
      <c r="B7" s="97" t="s">
        <v>146</v>
      </c>
      <c r="C7" s="97"/>
      <c r="D7" s="97"/>
      <c r="E7" s="97" t="s">
        <v>147</v>
      </c>
      <c r="F7" s="97"/>
      <c r="G7" s="97" t="s">
        <v>86</v>
      </c>
      <c r="H7" s="97"/>
      <c r="I7" s="97" t="s">
        <v>148</v>
      </c>
      <c r="J7" s="97" t="s">
        <v>87</v>
      </c>
      <c r="K7" s="97"/>
      <c r="L7" s="97" t="s">
        <v>129</v>
      </c>
      <c r="M7" s="97"/>
    </row>
    <row r="8" spans="1:13" ht="18.75" customHeight="1">
      <c r="A8" s="97"/>
      <c r="B8" s="97" t="s">
        <v>125</v>
      </c>
      <c r="C8" s="97" t="s">
        <v>126</v>
      </c>
      <c r="D8" s="97" t="s">
        <v>127</v>
      </c>
      <c r="E8" s="97" t="s">
        <v>126</v>
      </c>
      <c r="F8" s="97" t="s">
        <v>127</v>
      </c>
      <c r="G8" s="97" t="s">
        <v>130</v>
      </c>
      <c r="H8" s="97" t="s">
        <v>131</v>
      </c>
      <c r="I8" s="97" t="s">
        <v>130</v>
      </c>
      <c r="J8" s="97" t="s">
        <v>130</v>
      </c>
      <c r="K8" s="97" t="s">
        <v>131</v>
      </c>
      <c r="L8" s="97" t="s">
        <v>130</v>
      </c>
      <c r="M8" s="97" t="s">
        <v>131</v>
      </c>
    </row>
    <row r="9" spans="1:13" s="93" customFormat="1" ht="21.75" customHeight="1">
      <c r="A9" s="98" t="s">
        <v>132</v>
      </c>
      <c r="B9" s="99">
        <f>SUM(B11:B27)</f>
        <v>154</v>
      </c>
      <c r="C9" s="99"/>
      <c r="D9" s="99"/>
      <c r="E9" s="99"/>
      <c r="F9" s="99"/>
      <c r="G9" s="100">
        <f>SUM(G11:G26)</f>
        <v>3</v>
      </c>
      <c r="H9" s="101">
        <f>SUM(H11:H26)</f>
        <v>42</v>
      </c>
      <c r="I9" s="99"/>
      <c r="J9" s="99">
        <f>SUM(J11:J26)</f>
        <v>2</v>
      </c>
      <c r="K9" s="103">
        <f>SUM(K11:K26)</f>
        <v>16</v>
      </c>
      <c r="L9" s="99">
        <v>1</v>
      </c>
      <c r="M9" s="99">
        <v>26</v>
      </c>
    </row>
    <row r="10" spans="1:13" s="93" customFormat="1" ht="21.75" customHeight="1">
      <c r="A10" s="98" t="s">
        <v>133</v>
      </c>
      <c r="B10" s="99">
        <f>SUM(B11:B14)</f>
        <v>4</v>
      </c>
      <c r="C10" s="99"/>
      <c r="D10" s="99"/>
      <c r="E10" s="99"/>
      <c r="F10" s="99"/>
      <c r="G10" s="100"/>
      <c r="H10" s="100"/>
      <c r="I10" s="99"/>
      <c r="J10" s="99"/>
      <c r="K10" s="99"/>
      <c r="L10" s="99"/>
      <c r="M10" s="99"/>
    </row>
    <row r="11" spans="1:13" s="93" customFormat="1" ht="21.75" customHeight="1">
      <c r="A11" s="98" t="s">
        <v>149</v>
      </c>
      <c r="B11" s="99">
        <v>0</v>
      </c>
      <c r="C11" s="99"/>
      <c r="D11" s="99"/>
      <c r="E11" s="99"/>
      <c r="F11" s="99"/>
      <c r="G11" s="100"/>
      <c r="H11" s="100"/>
      <c r="I11" s="99"/>
      <c r="J11" s="99"/>
      <c r="K11" s="99"/>
      <c r="L11" s="99"/>
      <c r="M11" s="99"/>
    </row>
    <row r="12" spans="1:13" s="93" customFormat="1" ht="21.75" customHeight="1">
      <c r="A12" s="98" t="s">
        <v>150</v>
      </c>
      <c r="B12" s="99">
        <v>2</v>
      </c>
      <c r="C12" s="99"/>
      <c r="D12" s="99"/>
      <c r="E12" s="99"/>
      <c r="F12" s="99"/>
      <c r="G12" s="100"/>
      <c r="H12" s="100"/>
      <c r="I12" s="99"/>
      <c r="J12" s="99"/>
      <c r="K12" s="99"/>
      <c r="L12" s="99"/>
      <c r="M12" s="99"/>
    </row>
    <row r="13" spans="1:13" s="93" customFormat="1" ht="21.75" customHeight="1">
      <c r="A13" s="98" t="s">
        <v>135</v>
      </c>
      <c r="B13" s="99">
        <v>1</v>
      </c>
      <c r="C13" s="99"/>
      <c r="D13" s="99"/>
      <c r="E13" s="99"/>
      <c r="F13" s="99"/>
      <c r="G13" s="100"/>
      <c r="H13" s="100"/>
      <c r="I13" s="99"/>
      <c r="J13" s="99"/>
      <c r="K13" s="99"/>
      <c r="L13" s="99"/>
      <c r="M13" s="99"/>
    </row>
    <row r="14" spans="1:13" s="93" customFormat="1" ht="21.75" customHeight="1">
      <c r="A14" s="98" t="s">
        <v>151</v>
      </c>
      <c r="B14" s="99">
        <v>1</v>
      </c>
      <c r="C14" s="99"/>
      <c r="D14" s="99"/>
      <c r="E14" s="99"/>
      <c r="F14" s="99"/>
      <c r="G14" s="100"/>
      <c r="H14" s="100"/>
      <c r="I14" s="99"/>
      <c r="J14" s="99"/>
      <c r="K14" s="99"/>
      <c r="L14" s="99"/>
      <c r="M14" s="99"/>
    </row>
    <row r="15" spans="1:13" s="93" customFormat="1" ht="21.75" customHeight="1">
      <c r="A15" s="98" t="s">
        <v>152</v>
      </c>
      <c r="B15" s="99">
        <v>1</v>
      </c>
      <c r="C15" s="99"/>
      <c r="D15" s="99"/>
      <c r="E15" s="99"/>
      <c r="F15" s="99"/>
      <c r="G15" s="100"/>
      <c r="H15" s="100"/>
      <c r="I15" s="99"/>
      <c r="J15" s="99"/>
      <c r="K15" s="99"/>
      <c r="L15" s="99"/>
      <c r="M15" s="99"/>
    </row>
    <row r="16" spans="1:13" s="93" customFormat="1" ht="21.75" customHeight="1">
      <c r="A16" s="98" t="s">
        <v>153</v>
      </c>
      <c r="B16" s="99">
        <v>1</v>
      </c>
      <c r="C16" s="99"/>
      <c r="D16" s="99"/>
      <c r="E16" s="99"/>
      <c r="F16" s="99"/>
      <c r="G16" s="100"/>
      <c r="H16" s="100"/>
      <c r="I16" s="99"/>
      <c r="J16" s="99"/>
      <c r="K16" s="99"/>
      <c r="L16" s="99"/>
      <c r="M16" s="99"/>
    </row>
    <row r="17" spans="1:13" s="93" customFormat="1" ht="21.75" customHeight="1">
      <c r="A17" s="98" t="s">
        <v>154</v>
      </c>
      <c r="B17" s="99">
        <v>2</v>
      </c>
      <c r="C17" s="99"/>
      <c r="D17" s="99"/>
      <c r="E17" s="99"/>
      <c r="F17" s="99"/>
      <c r="G17" s="100"/>
      <c r="H17" s="100"/>
      <c r="I17" s="99"/>
      <c r="J17" s="99"/>
      <c r="K17" s="99"/>
      <c r="L17" s="99"/>
      <c r="M17" s="99"/>
    </row>
    <row r="18" spans="1:13" s="93" customFormat="1" ht="21.75" customHeight="1">
      <c r="A18" s="98" t="s">
        <v>155</v>
      </c>
      <c r="B18" s="99">
        <v>1</v>
      </c>
      <c r="C18" s="99"/>
      <c r="D18" s="99"/>
      <c r="E18" s="99"/>
      <c r="F18" s="99"/>
      <c r="G18" s="100"/>
      <c r="H18" s="100"/>
      <c r="I18" s="99"/>
      <c r="J18" s="99"/>
      <c r="K18" s="99"/>
      <c r="L18" s="99"/>
      <c r="M18" s="99"/>
    </row>
    <row r="19" spans="1:13" s="93" customFormat="1" ht="21.75" customHeight="1">
      <c r="A19" s="98" t="s">
        <v>156</v>
      </c>
      <c r="B19" s="99">
        <v>2</v>
      </c>
      <c r="C19" s="99"/>
      <c r="D19" s="99"/>
      <c r="E19" s="99"/>
      <c r="F19" s="99"/>
      <c r="G19" s="100"/>
      <c r="H19" s="100"/>
      <c r="I19" s="99"/>
      <c r="J19" s="99"/>
      <c r="K19" s="99"/>
      <c r="L19" s="99"/>
      <c r="M19" s="99"/>
    </row>
    <row r="20" spans="1:13" s="93" customFormat="1" ht="21.75" customHeight="1">
      <c r="A20" s="98" t="s">
        <v>157</v>
      </c>
      <c r="B20" s="99">
        <v>1</v>
      </c>
      <c r="C20" s="99"/>
      <c r="D20" s="99"/>
      <c r="E20" s="99"/>
      <c r="F20" s="99"/>
      <c r="G20" s="100"/>
      <c r="H20" s="100"/>
      <c r="I20" s="99"/>
      <c r="J20" s="99"/>
      <c r="K20" s="99"/>
      <c r="L20" s="99"/>
      <c r="M20" s="99"/>
    </row>
    <row r="21" spans="1:13" s="93" customFormat="1" ht="21.75" customHeight="1">
      <c r="A21" s="98" t="s">
        <v>158</v>
      </c>
      <c r="B21" s="99">
        <v>2</v>
      </c>
      <c r="C21" s="99"/>
      <c r="D21" s="99"/>
      <c r="E21" s="99"/>
      <c r="F21" s="99"/>
      <c r="G21" s="100"/>
      <c r="H21" s="100"/>
      <c r="I21" s="99"/>
      <c r="J21" s="99"/>
      <c r="K21" s="99"/>
      <c r="L21" s="99"/>
      <c r="M21" s="99"/>
    </row>
    <row r="22" spans="1:13" ht="19.5" customHeight="1">
      <c r="A22" s="98" t="s">
        <v>159</v>
      </c>
      <c r="B22" s="99">
        <v>1</v>
      </c>
      <c r="C22" s="99"/>
      <c r="D22" s="99"/>
      <c r="E22" s="99"/>
      <c r="F22" s="99"/>
      <c r="G22" s="100"/>
      <c r="H22" s="100"/>
      <c r="I22" s="99"/>
      <c r="J22" s="99"/>
      <c r="K22" s="99"/>
      <c r="L22" s="99"/>
      <c r="M22" s="99"/>
    </row>
    <row r="23" spans="1:13" s="93" customFormat="1" ht="21.75" customHeight="1">
      <c r="A23" s="98" t="s">
        <v>160</v>
      </c>
      <c r="B23" s="99">
        <v>58</v>
      </c>
      <c r="C23" s="99"/>
      <c r="D23" s="99"/>
      <c r="E23" s="99"/>
      <c r="F23" s="99"/>
      <c r="G23" s="100">
        <v>1</v>
      </c>
      <c r="H23" s="100">
        <v>12</v>
      </c>
      <c r="I23" s="99"/>
      <c r="J23" s="99">
        <v>1</v>
      </c>
      <c r="K23" s="99">
        <v>12</v>
      </c>
      <c r="L23" s="99"/>
      <c r="M23" s="99"/>
    </row>
    <row r="24" spans="1:13" s="93" customFormat="1" ht="21.75" customHeight="1">
      <c r="A24" s="98" t="s">
        <v>161</v>
      </c>
      <c r="B24" s="99">
        <v>5</v>
      </c>
      <c r="C24" s="99"/>
      <c r="D24" s="99"/>
      <c r="E24" s="99"/>
      <c r="F24" s="99"/>
      <c r="G24" s="100"/>
      <c r="H24" s="100"/>
      <c r="I24" s="99"/>
      <c r="J24" s="99"/>
      <c r="K24" s="99"/>
      <c r="L24" s="99"/>
      <c r="M24" s="99"/>
    </row>
    <row r="25" spans="1:13" s="93" customFormat="1" ht="21.75" customHeight="1">
      <c r="A25" s="98" t="s">
        <v>162</v>
      </c>
      <c r="B25" s="99">
        <v>0</v>
      </c>
      <c r="C25" s="99"/>
      <c r="D25" s="99"/>
      <c r="E25" s="99"/>
      <c r="F25" s="99"/>
      <c r="G25" s="100"/>
      <c r="H25" s="100"/>
      <c r="I25" s="99"/>
      <c r="J25" s="99"/>
      <c r="K25" s="99"/>
      <c r="L25" s="99"/>
      <c r="M25" s="99"/>
    </row>
    <row r="26" spans="1:13" s="93" customFormat="1" ht="21.75" customHeight="1">
      <c r="A26" s="98" t="s">
        <v>163</v>
      </c>
      <c r="B26" s="99">
        <v>75</v>
      </c>
      <c r="C26" s="99"/>
      <c r="D26" s="99"/>
      <c r="E26" s="99"/>
      <c r="F26" s="99"/>
      <c r="G26" s="100">
        <v>2</v>
      </c>
      <c r="H26" s="100">
        <v>30</v>
      </c>
      <c r="I26" s="99"/>
      <c r="J26" s="99">
        <v>1</v>
      </c>
      <c r="K26" s="99">
        <v>4</v>
      </c>
      <c r="L26" s="99">
        <v>1</v>
      </c>
      <c r="M26" s="99">
        <v>26</v>
      </c>
    </row>
    <row r="27" spans="1:13" ht="23.25" customHeight="1">
      <c r="A27" s="98" t="s">
        <v>164</v>
      </c>
      <c r="B27" s="99">
        <v>1</v>
      </c>
      <c r="C27" s="99"/>
      <c r="D27" s="99"/>
      <c r="E27" s="99"/>
      <c r="F27" s="99"/>
      <c r="G27" s="100"/>
      <c r="H27" s="100"/>
      <c r="I27" s="99"/>
      <c r="J27" s="99"/>
      <c r="K27" s="99"/>
      <c r="L27" s="99"/>
      <c r="M27" s="99"/>
    </row>
    <row r="28" spans="1:11" ht="24.75" customHeight="1">
      <c r="A28" s="38" t="s">
        <v>137</v>
      </c>
      <c r="B28" s="38"/>
      <c r="C28" s="38"/>
      <c r="D28" s="41" t="s">
        <v>18</v>
      </c>
      <c r="E28" s="41" t="s">
        <v>138</v>
      </c>
      <c r="F28" s="2"/>
      <c r="G28" s="2"/>
      <c r="H28" s="40" t="s">
        <v>20</v>
      </c>
      <c r="I28" s="104">
        <v>42979</v>
      </c>
      <c r="J28" s="41"/>
      <c r="K28" s="2"/>
    </row>
    <row r="29" ht="24.75" customHeight="1"/>
  </sheetData>
  <sheetProtection/>
  <mergeCells count="13">
    <mergeCell ref="A1:M1"/>
    <mergeCell ref="K2:M2"/>
    <mergeCell ref="K3:M3"/>
    <mergeCell ref="K4:M4"/>
    <mergeCell ref="G5:M5"/>
    <mergeCell ref="G6:M6"/>
    <mergeCell ref="B7:D7"/>
    <mergeCell ref="E7:F7"/>
    <mergeCell ref="G7:H7"/>
    <mergeCell ref="J7:K7"/>
    <mergeCell ref="L7:M7"/>
    <mergeCell ref="A5:A8"/>
    <mergeCell ref="B5:F6"/>
  </mergeCells>
  <printOptions horizontalCentered="1"/>
  <pageMargins left="0.16" right="0.16" top="0.39" bottom="0.2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S11"/>
  <sheetViews>
    <sheetView workbookViewId="0" topLeftCell="A1">
      <selection activeCell="M15" sqref="M15"/>
    </sheetView>
  </sheetViews>
  <sheetFormatPr defaultColWidth="9.00390625" defaultRowHeight="14.25"/>
  <cols>
    <col min="1" max="1" width="10.75390625" style="71" customWidth="1"/>
    <col min="2" max="15" width="8.75390625" style="71" customWidth="1"/>
    <col min="16" max="16384" width="9.00390625" style="71" customWidth="1"/>
  </cols>
  <sheetData>
    <row r="1" spans="1:15" ht="33.75" customHeight="1">
      <c r="A1" s="72" t="s">
        <v>165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="69" customFormat="1" ht="12.75" customHeight="1">
      <c r="M2" s="83" t="s">
        <v>166</v>
      </c>
    </row>
    <row r="3" spans="13:15" s="69" customFormat="1" ht="12.75" customHeight="1">
      <c r="M3" s="84" t="s">
        <v>2</v>
      </c>
      <c r="N3" s="85"/>
      <c r="O3" s="85"/>
    </row>
    <row r="4" spans="1:15" s="69" customFormat="1" ht="12.75" customHeight="1">
      <c r="A4" s="74"/>
      <c r="B4" s="74"/>
      <c r="C4" s="74"/>
      <c r="E4" s="75"/>
      <c r="G4" s="76">
        <v>42948</v>
      </c>
      <c r="H4" s="76"/>
      <c r="M4" s="86" t="s">
        <v>167</v>
      </c>
      <c r="N4" s="87"/>
      <c r="O4" s="87"/>
    </row>
    <row r="5" spans="1:15" ht="30" customHeight="1">
      <c r="A5" s="77" t="s">
        <v>168</v>
      </c>
      <c r="B5" s="77" t="s">
        <v>169</v>
      </c>
      <c r="C5" s="78"/>
      <c r="D5" s="78" t="s">
        <v>170</v>
      </c>
      <c r="E5" s="78"/>
      <c r="F5" s="78" t="s">
        <v>171</v>
      </c>
      <c r="G5" s="78"/>
      <c r="H5" s="78"/>
      <c r="I5" s="78"/>
      <c r="J5" s="78"/>
      <c r="K5" s="78"/>
      <c r="L5" s="79" t="s">
        <v>172</v>
      </c>
      <c r="M5" s="88" t="s">
        <v>173</v>
      </c>
      <c r="N5" s="89"/>
      <c r="O5" s="90"/>
    </row>
    <row r="6" spans="1:15" ht="45.75" customHeight="1">
      <c r="A6" s="78"/>
      <c r="B6" s="77"/>
      <c r="C6" s="78" t="s">
        <v>174</v>
      </c>
      <c r="D6" s="77" t="s">
        <v>175</v>
      </c>
      <c r="E6" s="77" t="s">
        <v>176</v>
      </c>
      <c r="F6" s="79"/>
      <c r="G6" s="80" t="s">
        <v>177</v>
      </c>
      <c r="H6" s="80" t="s">
        <v>178</v>
      </c>
      <c r="I6" s="77" t="s">
        <v>179</v>
      </c>
      <c r="J6" s="77" t="s">
        <v>180</v>
      </c>
      <c r="K6" s="80" t="s">
        <v>181</v>
      </c>
      <c r="L6" s="91"/>
      <c r="M6" s="79"/>
      <c r="N6" s="79" t="s">
        <v>182</v>
      </c>
      <c r="O6" s="79" t="s">
        <v>183</v>
      </c>
    </row>
    <row r="7" spans="1:15" s="70" customFormat="1" ht="28.5" customHeight="1">
      <c r="A7" s="81" t="s">
        <v>12</v>
      </c>
      <c r="B7" s="82">
        <f>SUM(B8:B10)</f>
        <v>0</v>
      </c>
      <c r="C7" s="82">
        <f aca="true" t="shared" si="0" ref="C7:O7">SUM(C8:C10)</f>
        <v>0</v>
      </c>
      <c r="D7" s="82">
        <f t="shared" si="0"/>
        <v>0</v>
      </c>
      <c r="E7" s="82">
        <f t="shared" si="0"/>
        <v>0</v>
      </c>
      <c r="F7" s="82">
        <f t="shared" si="0"/>
        <v>0</v>
      </c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  <c r="L7" s="82">
        <f t="shared" si="0"/>
        <v>0</v>
      </c>
      <c r="M7" s="82">
        <f t="shared" si="0"/>
        <v>0</v>
      </c>
      <c r="N7" s="82">
        <f t="shared" si="0"/>
        <v>0</v>
      </c>
      <c r="O7" s="82">
        <f t="shared" si="0"/>
        <v>0</v>
      </c>
    </row>
    <row r="8" spans="1:15" s="70" customFormat="1" ht="28.5" customHeight="1">
      <c r="A8" s="81" t="s">
        <v>184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</row>
    <row r="9" spans="1:15" s="70" customFormat="1" ht="24" customHeight="1">
      <c r="A9" s="81" t="s">
        <v>14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5" s="70" customFormat="1" ht="24" customHeight="1">
      <c r="A10" s="81" t="s">
        <v>15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</row>
    <row r="11" spans="1:19" s="2" customFormat="1" ht="26.25" customHeight="1">
      <c r="A11" s="38" t="s">
        <v>16</v>
      </c>
      <c r="B11" s="38" t="s">
        <v>185</v>
      </c>
      <c r="C11" s="38"/>
      <c r="D11" s="38"/>
      <c r="G11" s="41" t="s">
        <v>18</v>
      </c>
      <c r="H11" s="41" t="s">
        <v>186</v>
      </c>
      <c r="I11" s="41"/>
      <c r="J11" s="41"/>
      <c r="L11" s="40" t="s">
        <v>20</v>
      </c>
      <c r="M11" s="92">
        <v>42979</v>
      </c>
      <c r="O11" s="40"/>
      <c r="P11" s="22"/>
      <c r="Q11" s="20"/>
      <c r="R11" s="20"/>
      <c r="S11" s="20"/>
    </row>
  </sheetData>
  <sheetProtection/>
  <mergeCells count="9">
    <mergeCell ref="A1:O1"/>
    <mergeCell ref="A4:C4"/>
    <mergeCell ref="G4:H4"/>
    <mergeCell ref="B5:C5"/>
    <mergeCell ref="D5:E5"/>
    <mergeCell ref="F5:K5"/>
    <mergeCell ref="M5:O5"/>
    <mergeCell ref="A5:A6"/>
    <mergeCell ref="L5:L6"/>
  </mergeCells>
  <printOptions horizontalCentered="1"/>
  <pageMargins left="0.16" right="0.16" top="0.39" bottom="0.2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U22"/>
  <sheetViews>
    <sheetView workbookViewId="0" topLeftCell="A1">
      <selection activeCell="M20" sqref="M20"/>
    </sheetView>
  </sheetViews>
  <sheetFormatPr defaultColWidth="9.00390625" defaultRowHeight="14.25"/>
  <cols>
    <col min="1" max="1" width="9.00390625" style="43" customWidth="1"/>
    <col min="2" max="16" width="8.125" style="43" customWidth="1"/>
    <col min="17" max="16384" width="9.00390625" style="43" customWidth="1"/>
  </cols>
  <sheetData>
    <row r="1" spans="1:16" ht="13.5" customHeight="1">
      <c r="A1" s="44" t="s">
        <v>187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9:15" s="42" customFormat="1" ht="12.75" customHeight="1">
      <c r="I4" s="61"/>
      <c r="N4" s="62" t="s">
        <v>188</v>
      </c>
      <c r="O4" s="62"/>
    </row>
    <row r="5" spans="9:15" s="42" customFormat="1" ht="12.75" customHeight="1">
      <c r="I5" s="61"/>
      <c r="N5" s="62" t="s">
        <v>2</v>
      </c>
      <c r="O5" s="62"/>
    </row>
    <row r="6" spans="3:15" s="42" customFormat="1" ht="12.75" customHeight="1">
      <c r="C6" s="45"/>
      <c r="E6" s="45"/>
      <c r="H6" s="46">
        <v>42948</v>
      </c>
      <c r="I6" s="46"/>
      <c r="N6" s="63" t="s">
        <v>23</v>
      </c>
      <c r="O6" s="63"/>
    </row>
    <row r="7" spans="1:16" ht="18" customHeight="1">
      <c r="A7" s="47" t="s">
        <v>189</v>
      </c>
      <c r="B7" s="48" t="s">
        <v>86</v>
      </c>
      <c r="C7" s="49"/>
      <c r="D7" s="49"/>
      <c r="E7" s="48" t="s">
        <v>190</v>
      </c>
      <c r="F7" s="49"/>
      <c r="G7" s="49"/>
      <c r="H7" s="48" t="s">
        <v>191</v>
      </c>
      <c r="I7" s="49"/>
      <c r="J7" s="49"/>
      <c r="K7" s="48" t="s">
        <v>192</v>
      </c>
      <c r="L7" s="49"/>
      <c r="M7" s="64"/>
      <c r="N7" s="48" t="s">
        <v>193</v>
      </c>
      <c r="O7" s="49"/>
      <c r="P7" s="64"/>
    </row>
    <row r="8" spans="1:16" ht="18" customHeight="1">
      <c r="A8" s="50"/>
      <c r="B8" s="51" t="s">
        <v>25</v>
      </c>
      <c r="C8" s="47" t="s">
        <v>194</v>
      </c>
      <c r="D8" s="49"/>
      <c r="E8" s="51" t="s">
        <v>25</v>
      </c>
      <c r="F8" s="47" t="s">
        <v>194</v>
      </c>
      <c r="G8" s="49"/>
      <c r="H8" s="51" t="s">
        <v>25</v>
      </c>
      <c r="I8" s="47" t="s">
        <v>194</v>
      </c>
      <c r="J8" s="49"/>
      <c r="K8" s="51" t="s">
        <v>25</v>
      </c>
      <c r="L8" s="47" t="s">
        <v>194</v>
      </c>
      <c r="M8" s="49"/>
      <c r="N8" s="51" t="s">
        <v>25</v>
      </c>
      <c r="O8" s="47" t="s">
        <v>194</v>
      </c>
      <c r="P8" s="64"/>
    </row>
    <row r="9" spans="1:16" ht="18" customHeight="1">
      <c r="A9" s="50"/>
      <c r="B9" s="52"/>
      <c r="C9" s="52"/>
      <c r="D9" s="51" t="s">
        <v>7</v>
      </c>
      <c r="E9" s="52"/>
      <c r="F9" s="52"/>
      <c r="G9" s="51" t="s">
        <v>7</v>
      </c>
      <c r="H9" s="52"/>
      <c r="I9" s="52"/>
      <c r="J9" s="51" t="s">
        <v>7</v>
      </c>
      <c r="K9" s="52"/>
      <c r="L9" s="52"/>
      <c r="M9" s="51" t="s">
        <v>7</v>
      </c>
      <c r="N9" s="52"/>
      <c r="O9" s="52"/>
      <c r="P9" s="51" t="s">
        <v>7</v>
      </c>
    </row>
    <row r="10" spans="1:19" ht="31.5" customHeight="1">
      <c r="A10" s="53" t="s">
        <v>195</v>
      </c>
      <c r="B10" s="54">
        <v>150</v>
      </c>
      <c r="C10" s="55">
        <v>571.64</v>
      </c>
      <c r="D10" s="55">
        <v>125.38</v>
      </c>
      <c r="E10" s="54"/>
      <c r="F10" s="55"/>
      <c r="G10" s="55"/>
      <c r="H10" s="56">
        <v>2</v>
      </c>
      <c r="I10" s="55">
        <v>4.29</v>
      </c>
      <c r="J10" s="55">
        <v>2.66</v>
      </c>
      <c r="K10" s="65">
        <v>67</v>
      </c>
      <c r="L10" s="55">
        <v>444.28</v>
      </c>
      <c r="M10" s="55">
        <v>80.52</v>
      </c>
      <c r="N10" s="65">
        <v>81</v>
      </c>
      <c r="O10" s="55">
        <v>123.07</v>
      </c>
      <c r="P10" s="55">
        <v>42.2</v>
      </c>
      <c r="Q10" s="68"/>
      <c r="R10" s="68"/>
      <c r="S10" s="68"/>
    </row>
    <row r="11" spans="1:19" ht="33.75" customHeight="1">
      <c r="A11" s="53" t="s">
        <v>196</v>
      </c>
      <c r="B11" s="54">
        <v>116</v>
      </c>
      <c r="C11" s="55">
        <v>501.49</v>
      </c>
      <c r="D11" s="55">
        <v>99</v>
      </c>
      <c r="E11" s="54"/>
      <c r="F11" s="55"/>
      <c r="G11" s="55"/>
      <c r="H11" s="56">
        <v>2</v>
      </c>
      <c r="I11" s="55">
        <v>4.29</v>
      </c>
      <c r="J11" s="55">
        <v>2.66</v>
      </c>
      <c r="K11" s="65">
        <v>64</v>
      </c>
      <c r="L11" s="55">
        <v>412.98</v>
      </c>
      <c r="M11" s="55">
        <v>66.32</v>
      </c>
      <c r="N11" s="65">
        <v>50</v>
      </c>
      <c r="O11" s="55">
        <v>84.22</v>
      </c>
      <c r="P11" s="55">
        <v>30.2</v>
      </c>
      <c r="Q11" s="68"/>
      <c r="R11" s="68"/>
      <c r="S11" s="68"/>
    </row>
    <row r="12" spans="1:19" ht="36.75" customHeight="1">
      <c r="A12" s="57" t="s">
        <v>197</v>
      </c>
      <c r="B12" s="54">
        <v>105</v>
      </c>
      <c r="C12" s="55">
        <v>472.89</v>
      </c>
      <c r="D12" s="55">
        <v>90.34</v>
      </c>
      <c r="E12" s="54"/>
      <c r="F12" s="55"/>
      <c r="G12" s="55"/>
      <c r="H12" s="56">
        <v>2</v>
      </c>
      <c r="I12" s="55">
        <v>4.29</v>
      </c>
      <c r="J12" s="55">
        <v>2.66</v>
      </c>
      <c r="K12" s="66">
        <v>58</v>
      </c>
      <c r="L12" s="55">
        <v>392.15</v>
      </c>
      <c r="M12" s="55">
        <v>57.66</v>
      </c>
      <c r="N12" s="54">
        <v>45</v>
      </c>
      <c r="O12" s="55">
        <v>76.45</v>
      </c>
      <c r="P12" s="55">
        <v>30.2</v>
      </c>
      <c r="Q12" s="68"/>
      <c r="R12" s="68"/>
      <c r="S12" s="68"/>
    </row>
    <row r="13" ht="26.25" customHeight="1">
      <c r="A13" s="58" t="s">
        <v>198</v>
      </c>
    </row>
    <row r="14" spans="1:12" ht="26.25" customHeight="1">
      <c r="A14" s="59"/>
      <c r="B14" s="59" t="s">
        <v>199</v>
      </c>
      <c r="C14" s="59"/>
      <c r="D14" s="59"/>
      <c r="E14" s="59"/>
      <c r="F14" s="59"/>
      <c r="G14" s="59"/>
      <c r="H14" s="59"/>
      <c r="I14" s="59"/>
      <c r="L14" s="59"/>
    </row>
    <row r="15" spans="1:21" s="2" customFormat="1" ht="26.25" customHeight="1">
      <c r="A15" s="60" t="s">
        <v>16</v>
      </c>
      <c r="B15" s="60" t="s">
        <v>200</v>
      </c>
      <c r="C15" s="60"/>
      <c r="D15" s="60"/>
      <c r="G15" s="41" t="s">
        <v>18</v>
      </c>
      <c r="H15" s="41" t="s">
        <v>201</v>
      </c>
      <c r="I15" s="41"/>
      <c r="J15" s="41"/>
      <c r="L15" s="21" t="s">
        <v>20</v>
      </c>
      <c r="M15" s="67">
        <v>42979</v>
      </c>
      <c r="N15" s="67"/>
      <c r="O15" s="21"/>
      <c r="P15" s="21"/>
      <c r="Q15" s="21"/>
      <c r="R15" s="22"/>
      <c r="S15" s="20"/>
      <c r="T15" s="20"/>
      <c r="U15" s="20"/>
    </row>
    <row r="16" ht="12.75">
      <c r="F16" s="43" t="s">
        <v>84</v>
      </c>
    </row>
    <row r="22" ht="12.75">
      <c r="I22" s="43" t="s">
        <v>84</v>
      </c>
    </row>
  </sheetData>
  <sheetProtection/>
  <mergeCells count="21">
    <mergeCell ref="H6:I6"/>
    <mergeCell ref="B7:D7"/>
    <mergeCell ref="E7:G7"/>
    <mergeCell ref="H7:J7"/>
    <mergeCell ref="K7:M7"/>
    <mergeCell ref="N7:P7"/>
    <mergeCell ref="C8:D8"/>
    <mergeCell ref="F8:G8"/>
    <mergeCell ref="I8:J8"/>
    <mergeCell ref="L8:M8"/>
    <mergeCell ref="O8:P8"/>
    <mergeCell ref="A13:I13"/>
    <mergeCell ref="B14:I14"/>
    <mergeCell ref="M15:N15"/>
    <mergeCell ref="A7:A9"/>
    <mergeCell ref="B8:B9"/>
    <mergeCell ref="E8:E9"/>
    <mergeCell ref="H8:H9"/>
    <mergeCell ref="K8:K9"/>
    <mergeCell ref="N8:N9"/>
    <mergeCell ref="A1:P3"/>
  </mergeCells>
  <printOptions/>
  <pageMargins left="0.35" right="0.35" top="0.79" bottom="0.39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R11"/>
  <sheetViews>
    <sheetView workbookViewId="0" topLeftCell="A1">
      <selection activeCell="F13" sqref="F13"/>
    </sheetView>
  </sheetViews>
  <sheetFormatPr defaultColWidth="9.00390625" defaultRowHeight="14.25"/>
  <cols>
    <col min="1" max="1" width="15.625" style="24" customWidth="1"/>
    <col min="2" max="2" width="14.125" style="24" customWidth="1"/>
    <col min="3" max="3" width="15.125" style="24" customWidth="1"/>
    <col min="4" max="7" width="18.375" style="24" customWidth="1"/>
    <col min="8" max="16384" width="9.00390625" style="24" customWidth="1"/>
  </cols>
  <sheetData>
    <row r="1" spans="1:7" ht="43.5" customHeight="1">
      <c r="A1" s="25" t="s">
        <v>202</v>
      </c>
      <c r="B1" s="25"/>
      <c r="C1" s="25"/>
      <c r="D1" s="25"/>
      <c r="E1" s="25"/>
      <c r="F1" s="25"/>
      <c r="G1" s="25"/>
    </row>
    <row r="2" spans="2:7" s="23" customFormat="1" ht="12.75" customHeight="1">
      <c r="B2" s="26"/>
      <c r="C2" s="26"/>
      <c r="D2" s="26"/>
      <c r="F2" s="27" t="s">
        <v>203</v>
      </c>
      <c r="G2" s="26"/>
    </row>
    <row r="3" spans="2:7" s="23" customFormat="1" ht="12.75" customHeight="1">
      <c r="B3" s="26"/>
      <c r="C3" s="26"/>
      <c r="D3" s="26"/>
      <c r="F3" s="27" t="s">
        <v>204</v>
      </c>
      <c r="G3" s="26"/>
    </row>
    <row r="4" spans="1:7" s="23" customFormat="1" ht="12.75" customHeight="1">
      <c r="A4" s="28"/>
      <c r="B4" s="28"/>
      <c r="C4" s="28"/>
      <c r="D4" s="29">
        <v>42948</v>
      </c>
      <c r="F4" s="30" t="s">
        <v>205</v>
      </c>
      <c r="G4" s="28"/>
    </row>
    <row r="5" spans="1:7" ht="28.5" customHeight="1">
      <c r="A5" s="31"/>
      <c r="B5" s="31" t="s">
        <v>206</v>
      </c>
      <c r="C5" s="32" t="s">
        <v>207</v>
      </c>
      <c r="D5" s="33" t="s">
        <v>208</v>
      </c>
      <c r="E5" s="33"/>
      <c r="F5" s="33"/>
      <c r="G5" s="34"/>
    </row>
    <row r="6" spans="1:7" ht="36" customHeight="1">
      <c r="A6" s="31"/>
      <c r="B6" s="31"/>
      <c r="C6" s="31"/>
      <c r="D6" s="35" t="s">
        <v>209</v>
      </c>
      <c r="E6" s="35" t="s">
        <v>210</v>
      </c>
      <c r="F6" s="31" t="s">
        <v>211</v>
      </c>
      <c r="G6" s="31" t="s">
        <v>212</v>
      </c>
    </row>
    <row r="7" spans="1:7" s="23" customFormat="1" ht="33.75" customHeight="1">
      <c r="A7" s="36" t="s">
        <v>213</v>
      </c>
      <c r="B7" s="37">
        <f aca="true" t="shared" si="0" ref="B7:G7">SUM(B8:B10)</f>
        <v>0</v>
      </c>
      <c r="C7" s="37">
        <v>0</v>
      </c>
      <c r="D7" s="37">
        <f t="shared" si="0"/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</row>
    <row r="8" spans="1:7" s="23" customFormat="1" ht="33.75" customHeight="1">
      <c r="A8" s="36" t="s">
        <v>13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</row>
    <row r="9" spans="1:7" s="23" customFormat="1" ht="33.75" customHeight="1">
      <c r="A9" s="36" t="s">
        <v>14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</row>
    <row r="10" spans="1:7" s="23" customFormat="1" ht="33.75" customHeight="1">
      <c r="A10" s="36" t="s">
        <v>15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</row>
    <row r="11" spans="1:18" s="2" customFormat="1" ht="26.25" customHeight="1">
      <c r="A11" s="38" t="s">
        <v>214</v>
      </c>
      <c r="B11" s="38"/>
      <c r="C11" s="39" t="s">
        <v>18</v>
      </c>
      <c r="D11" s="38" t="s">
        <v>201</v>
      </c>
      <c r="F11" s="40" t="s">
        <v>139</v>
      </c>
      <c r="H11" s="41"/>
      <c r="I11" s="41"/>
      <c r="J11" s="41"/>
      <c r="O11" s="22"/>
      <c r="P11" s="20"/>
      <c r="Q11" s="20"/>
      <c r="R11" s="20"/>
    </row>
  </sheetData>
  <sheetProtection/>
  <mergeCells count="5">
    <mergeCell ref="A1:G1"/>
    <mergeCell ref="D5:G5"/>
    <mergeCell ref="A5:A6"/>
    <mergeCell ref="B5:B6"/>
    <mergeCell ref="C5:C6"/>
  </mergeCells>
  <printOptions horizontalCentered="1"/>
  <pageMargins left="0.16" right="0.16" top="0.39" bottom="0.2" header="0.51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U12"/>
  <sheetViews>
    <sheetView workbookViewId="0" topLeftCell="A1">
      <selection activeCell="G25" sqref="G25"/>
    </sheetView>
  </sheetViews>
  <sheetFormatPr defaultColWidth="9.00390625" defaultRowHeight="14.25"/>
  <cols>
    <col min="1" max="1" width="17.375" style="3" customWidth="1"/>
    <col min="2" max="6" width="20.625" style="3" customWidth="1"/>
    <col min="7" max="16384" width="9.00390625" style="3" customWidth="1"/>
  </cols>
  <sheetData>
    <row r="1" spans="1:6" ht="45" customHeight="1">
      <c r="A1" s="4" t="s">
        <v>215</v>
      </c>
      <c r="B1" s="4"/>
      <c r="C1" s="4"/>
      <c r="D1" s="4"/>
      <c r="E1" s="4"/>
      <c r="F1" s="4"/>
    </row>
    <row r="2" spans="5:6" s="1" customFormat="1" ht="12.75" customHeight="1">
      <c r="E2" s="5" t="s">
        <v>216</v>
      </c>
      <c r="F2" s="5"/>
    </row>
    <row r="3" spans="1:6" s="1" customFormat="1" ht="12.75" customHeight="1">
      <c r="A3" s="6"/>
      <c r="B3" s="6"/>
      <c r="C3" s="6"/>
      <c r="D3" s="6"/>
      <c r="E3" s="7" t="s">
        <v>217</v>
      </c>
      <c r="F3" s="7"/>
    </row>
    <row r="4" spans="1:7" s="1" customFormat="1" ht="12.75" customHeight="1">
      <c r="A4" s="8"/>
      <c r="B4" s="8"/>
      <c r="C4" s="9"/>
      <c r="D4" s="10">
        <v>42948</v>
      </c>
      <c r="E4" s="11" t="s">
        <v>218</v>
      </c>
      <c r="F4" s="11"/>
      <c r="G4" s="12"/>
    </row>
    <row r="5" spans="1:6" ht="21.75" customHeight="1">
      <c r="A5" s="13" t="s">
        <v>168</v>
      </c>
      <c r="B5" s="13" t="s">
        <v>219</v>
      </c>
      <c r="C5" s="13" t="s">
        <v>220</v>
      </c>
      <c r="D5" s="13"/>
      <c r="E5" s="13"/>
      <c r="F5" s="13"/>
    </row>
    <row r="6" spans="1:6" ht="21.75" customHeight="1">
      <c r="A6" s="13"/>
      <c r="B6" s="13"/>
      <c r="C6" s="13" t="s">
        <v>221</v>
      </c>
      <c r="D6" s="13"/>
      <c r="E6" s="13" t="s">
        <v>222</v>
      </c>
      <c r="F6" s="13"/>
    </row>
    <row r="7" spans="1:6" ht="21.75" customHeight="1">
      <c r="A7" s="13"/>
      <c r="B7" s="13"/>
      <c r="C7" s="13" t="s">
        <v>223</v>
      </c>
      <c r="D7" s="13" t="s">
        <v>224</v>
      </c>
      <c r="E7" s="13" t="s">
        <v>223</v>
      </c>
      <c r="F7" s="13" t="s">
        <v>224</v>
      </c>
    </row>
    <row r="8" spans="1:6" s="1" customFormat="1" ht="30" customHeight="1">
      <c r="A8" s="14" t="s">
        <v>225</v>
      </c>
      <c r="B8" s="15">
        <f>SUM(B9:B11)</f>
        <v>152</v>
      </c>
      <c r="C8" s="15">
        <f>SUM(C9:C11)</f>
        <v>35</v>
      </c>
      <c r="D8" s="15">
        <f>SUM(D9:D11)</f>
        <v>74</v>
      </c>
      <c r="E8" s="15">
        <f>SUM(E9:E11)</f>
        <v>1</v>
      </c>
      <c r="F8" s="15">
        <f>SUM(F9:F11)</f>
        <v>5</v>
      </c>
    </row>
    <row r="9" spans="1:6" s="1" customFormat="1" ht="30" customHeight="1">
      <c r="A9" s="14" t="s">
        <v>226</v>
      </c>
      <c r="B9" s="15">
        <v>60</v>
      </c>
      <c r="C9" s="15">
        <v>13</v>
      </c>
      <c r="D9" s="15">
        <v>15</v>
      </c>
      <c r="E9" s="15">
        <v>0</v>
      </c>
      <c r="F9" s="15">
        <v>0</v>
      </c>
    </row>
    <row r="10" spans="1:6" s="1" customFormat="1" ht="30" customHeight="1">
      <c r="A10" s="14" t="s">
        <v>227</v>
      </c>
      <c r="B10" s="16">
        <v>35</v>
      </c>
      <c r="C10" s="16">
        <v>12</v>
      </c>
      <c r="D10" s="16">
        <v>42</v>
      </c>
      <c r="E10" s="16">
        <v>1</v>
      </c>
      <c r="F10" s="16">
        <v>5</v>
      </c>
    </row>
    <row r="11" spans="1:18" s="1" customFormat="1" ht="30" customHeight="1">
      <c r="A11" s="14" t="s">
        <v>228</v>
      </c>
      <c r="B11" s="16">
        <v>57</v>
      </c>
      <c r="C11" s="16">
        <v>10</v>
      </c>
      <c r="D11" s="16">
        <v>17</v>
      </c>
      <c r="E11" s="16">
        <v>0</v>
      </c>
      <c r="F11" s="16">
        <v>0</v>
      </c>
      <c r="N11" s="12"/>
      <c r="O11" s="12"/>
      <c r="P11" s="12"/>
      <c r="Q11" s="12"/>
      <c r="R11" s="12"/>
    </row>
    <row r="12" spans="1:21" s="2" customFormat="1" ht="26.25" customHeight="1">
      <c r="A12" s="17" t="s">
        <v>229</v>
      </c>
      <c r="B12" s="17"/>
      <c r="C12" s="18" t="s">
        <v>230</v>
      </c>
      <c r="D12" s="18"/>
      <c r="E12" s="19" t="s">
        <v>139</v>
      </c>
      <c r="F12" s="18"/>
      <c r="N12" s="20"/>
      <c r="O12" s="21"/>
      <c r="P12" s="21"/>
      <c r="Q12" s="21"/>
      <c r="R12" s="22"/>
      <c r="S12" s="20"/>
      <c r="T12" s="20"/>
      <c r="U12" s="20"/>
    </row>
  </sheetData>
  <sheetProtection/>
  <mergeCells count="9">
    <mergeCell ref="A1:F1"/>
    <mergeCell ref="E2:F2"/>
    <mergeCell ref="E3:F3"/>
    <mergeCell ref="E4:F4"/>
    <mergeCell ref="C5:F5"/>
    <mergeCell ref="C6:D6"/>
    <mergeCell ref="E6:F6"/>
    <mergeCell ref="A5:A7"/>
    <mergeCell ref="B5:B7"/>
  </mergeCells>
  <printOptions/>
  <pageMargins left="0.75" right="0.55" top="0.5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O13"/>
  <sheetViews>
    <sheetView workbookViewId="0" topLeftCell="A1">
      <selection activeCell="K17" sqref="K17"/>
    </sheetView>
  </sheetViews>
  <sheetFormatPr defaultColWidth="9.00390625" defaultRowHeight="14.25"/>
  <cols>
    <col min="1" max="1" width="10.125" style="43" customWidth="1"/>
    <col min="2" max="12" width="9.375" style="43" customWidth="1"/>
    <col min="13" max="16384" width="9.00390625" style="43" customWidth="1"/>
  </cols>
  <sheetData>
    <row r="1" spans="1:12" ht="42.75" customHeight="1">
      <c r="A1" s="229" t="s">
        <v>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0:12" ht="12.75" customHeight="1">
      <c r="J2" s="255" t="s">
        <v>22</v>
      </c>
      <c r="K2" s="255"/>
      <c r="L2" s="255"/>
    </row>
    <row r="3" spans="10:12" ht="12.75" customHeight="1">
      <c r="J3" s="255" t="s">
        <v>2</v>
      </c>
      <c r="K3" s="255"/>
      <c r="L3" s="255"/>
    </row>
    <row r="4" spans="1:13" ht="12.75" customHeight="1">
      <c r="A4" s="58"/>
      <c r="B4" s="58"/>
      <c r="C4" s="58"/>
      <c r="D4" s="58"/>
      <c r="E4" s="58"/>
      <c r="F4" s="238">
        <v>42948</v>
      </c>
      <c r="G4" s="192"/>
      <c r="H4" s="192"/>
      <c r="J4" s="230" t="s">
        <v>23</v>
      </c>
      <c r="K4" s="230"/>
      <c r="L4" s="230"/>
      <c r="M4" s="58"/>
    </row>
    <row r="5" spans="1:13" s="235" customFormat="1" ht="21" customHeight="1">
      <c r="A5" s="239" t="s">
        <v>24</v>
      </c>
      <c r="B5" s="240" t="s">
        <v>25</v>
      </c>
      <c r="C5" s="241" t="s">
        <v>26</v>
      </c>
      <c r="D5" s="242"/>
      <c r="E5" s="242"/>
      <c r="F5" s="242"/>
      <c r="G5" s="243"/>
      <c r="H5" s="241" t="s">
        <v>27</v>
      </c>
      <c r="I5" s="256"/>
      <c r="J5" s="256"/>
      <c r="K5" s="256"/>
      <c r="L5" s="257"/>
      <c r="M5" s="258"/>
    </row>
    <row r="6" spans="1:13" s="235" customFormat="1" ht="21" customHeight="1">
      <c r="A6" s="244"/>
      <c r="B6" s="245"/>
      <c r="C6" s="246"/>
      <c r="D6" s="240" t="s">
        <v>6</v>
      </c>
      <c r="E6" s="247"/>
      <c r="F6" s="248" t="s">
        <v>28</v>
      </c>
      <c r="G6" s="248" t="s">
        <v>29</v>
      </c>
      <c r="H6" s="246" t="s">
        <v>30</v>
      </c>
      <c r="I6" s="248" t="s">
        <v>31</v>
      </c>
      <c r="J6" s="248" t="s">
        <v>32</v>
      </c>
      <c r="K6" s="248" t="s">
        <v>33</v>
      </c>
      <c r="L6" s="248" t="s">
        <v>34</v>
      </c>
      <c r="M6" s="259"/>
    </row>
    <row r="7" spans="1:13" s="235" customFormat="1" ht="19.5" customHeight="1">
      <c r="A7" s="244"/>
      <c r="B7" s="245"/>
      <c r="C7" s="246"/>
      <c r="D7" s="249"/>
      <c r="E7" s="248" t="s">
        <v>7</v>
      </c>
      <c r="F7" s="246"/>
      <c r="G7" s="246"/>
      <c r="H7" s="246"/>
      <c r="I7" s="246"/>
      <c r="J7" s="246"/>
      <c r="K7" s="246"/>
      <c r="L7" s="246"/>
      <c r="M7" s="259"/>
    </row>
    <row r="8" spans="1:12" s="236" customFormat="1" ht="30" customHeight="1">
      <c r="A8" s="99" t="s">
        <v>12</v>
      </c>
      <c r="B8" s="250">
        <f>SUM(B9:B11)</f>
        <v>53</v>
      </c>
      <c r="C8" s="251">
        <f aca="true" t="shared" si="0" ref="C8:L8">SUM(C9:C11)</f>
        <v>472.04359999999997</v>
      </c>
      <c r="D8" s="251">
        <f t="shared" si="0"/>
        <v>389.7326</v>
      </c>
      <c r="E8" s="251">
        <f t="shared" si="0"/>
        <v>76.0308</v>
      </c>
      <c r="F8" s="251">
        <f t="shared" si="0"/>
        <v>62.45559999999999</v>
      </c>
      <c r="G8" s="251">
        <f t="shared" si="0"/>
        <v>19.8554</v>
      </c>
      <c r="H8" s="251">
        <f t="shared" si="0"/>
        <v>472.04359999999997</v>
      </c>
      <c r="I8" s="251">
        <f t="shared" si="0"/>
        <v>358.2371</v>
      </c>
      <c r="J8" s="251">
        <f t="shared" si="0"/>
        <v>0</v>
      </c>
      <c r="K8" s="251">
        <f t="shared" si="0"/>
        <v>0.5281</v>
      </c>
      <c r="L8" s="251">
        <f t="shared" si="0"/>
        <v>113.27839999999999</v>
      </c>
    </row>
    <row r="9" spans="1:12" s="237" customFormat="1" ht="30" customHeight="1">
      <c r="A9" s="252" t="s">
        <v>13</v>
      </c>
      <c r="B9" s="253">
        <v>36</v>
      </c>
      <c r="C9" s="202">
        <f>SUM(D9,F9,G9)</f>
        <v>346.0968</v>
      </c>
      <c r="D9" s="202">
        <v>291.1033</v>
      </c>
      <c r="E9" s="202">
        <v>73.4145</v>
      </c>
      <c r="F9" s="202">
        <v>38.2407</v>
      </c>
      <c r="G9" s="202">
        <v>16.7528</v>
      </c>
      <c r="H9" s="254">
        <f>SUM(I9:L9)</f>
        <v>346.0968</v>
      </c>
      <c r="I9" s="202">
        <v>300.8648</v>
      </c>
      <c r="J9" s="202">
        <v>0</v>
      </c>
      <c r="K9" s="202">
        <v>0.5281</v>
      </c>
      <c r="L9" s="202">
        <v>44.7039</v>
      </c>
    </row>
    <row r="10" spans="1:12" s="236" customFormat="1" ht="30" customHeight="1">
      <c r="A10" s="99" t="s">
        <v>14</v>
      </c>
      <c r="B10" s="250">
        <v>7</v>
      </c>
      <c r="C10" s="202">
        <f>SUM(D10,F10,G10)</f>
        <v>100.59450000000001</v>
      </c>
      <c r="D10" s="202">
        <v>75.027</v>
      </c>
      <c r="E10" s="202">
        <v>0.0533</v>
      </c>
      <c r="F10" s="202">
        <v>22.9149</v>
      </c>
      <c r="G10" s="202">
        <v>2.6526</v>
      </c>
      <c r="H10" s="251">
        <f>SUM(I10:L10)</f>
        <v>100.59450000000001</v>
      </c>
      <c r="I10" s="202">
        <v>57.3723</v>
      </c>
      <c r="J10" s="202">
        <v>0</v>
      </c>
      <c r="K10" s="202">
        <v>0</v>
      </c>
      <c r="L10" s="202">
        <v>43.2222</v>
      </c>
    </row>
    <row r="11" spans="1:15" s="236" customFormat="1" ht="30" customHeight="1">
      <c r="A11" s="99" t="s">
        <v>15</v>
      </c>
      <c r="B11" s="250">
        <v>10</v>
      </c>
      <c r="C11" s="202">
        <f>SUM(D11,F11,G11)</f>
        <v>25.3523</v>
      </c>
      <c r="D11" s="202">
        <v>23.6023</v>
      </c>
      <c r="E11" s="202">
        <v>2.563</v>
      </c>
      <c r="F11" s="202">
        <v>1.3</v>
      </c>
      <c r="G11" s="202">
        <v>0.45</v>
      </c>
      <c r="H11" s="251">
        <f>SUM(I11:L11)</f>
        <v>25.3523</v>
      </c>
      <c r="I11" s="202">
        <v>0</v>
      </c>
      <c r="J11" s="202">
        <v>0</v>
      </c>
      <c r="K11" s="202">
        <v>0</v>
      </c>
      <c r="L11" s="202">
        <v>25.3523</v>
      </c>
      <c r="M11" s="260"/>
      <c r="N11" s="261"/>
      <c r="O11" s="261"/>
    </row>
    <row r="12" spans="1:15" s="2" customFormat="1" ht="26.25" customHeight="1">
      <c r="A12" s="174" t="s">
        <v>35</v>
      </c>
      <c r="B12" s="174"/>
      <c r="C12" s="38"/>
      <c r="D12" s="38"/>
      <c r="E12" s="41" t="s">
        <v>18</v>
      </c>
      <c r="F12" s="41" t="s">
        <v>19</v>
      </c>
      <c r="G12" s="41"/>
      <c r="H12" s="41"/>
      <c r="J12" s="40" t="s">
        <v>20</v>
      </c>
      <c r="K12" s="92">
        <v>42979</v>
      </c>
      <c r="O12" s="21"/>
    </row>
    <row r="13" spans="1:9" ht="12.75">
      <c r="A13" s="59"/>
      <c r="B13" s="59"/>
      <c r="C13" s="59"/>
      <c r="D13" s="59"/>
      <c r="E13" s="59"/>
      <c r="F13" s="59"/>
      <c r="G13" s="59"/>
      <c r="H13" s="59"/>
      <c r="I13" s="59"/>
    </row>
  </sheetData>
  <sheetProtection/>
  <mergeCells count="16">
    <mergeCell ref="A1:L1"/>
    <mergeCell ref="G4:H4"/>
    <mergeCell ref="C5:G5"/>
    <mergeCell ref="H5:L5"/>
    <mergeCell ref="D6:E6"/>
    <mergeCell ref="A12:B12"/>
    <mergeCell ref="A5:A7"/>
    <mergeCell ref="B5:B7"/>
    <mergeCell ref="C6:C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16" right="0.16" top="0.69" bottom="0.67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13"/>
  <sheetViews>
    <sheetView workbookViewId="0" topLeftCell="A1">
      <selection activeCell="M15" sqref="M15"/>
    </sheetView>
  </sheetViews>
  <sheetFormatPr defaultColWidth="9.00390625" defaultRowHeight="14.25"/>
  <cols>
    <col min="1" max="1" width="8.25390625" style="228" customWidth="1"/>
    <col min="2" max="12" width="8.375" style="228" customWidth="1"/>
    <col min="13" max="13" width="9.25390625" style="228" customWidth="1"/>
    <col min="14" max="16" width="8.375" style="228" customWidth="1"/>
    <col min="17" max="16384" width="9.00390625" style="228" customWidth="1"/>
  </cols>
  <sheetData>
    <row r="1" spans="1:16" ht="42.75" customHeight="1">
      <c r="A1" s="229" t="s">
        <v>36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4:16" s="226" customFormat="1" ht="12.75" customHeight="1">
      <c r="N2" s="233" t="s">
        <v>37</v>
      </c>
      <c r="O2" s="233"/>
      <c r="P2" s="233"/>
    </row>
    <row r="3" spans="14:16" s="226" customFormat="1" ht="12.75" customHeight="1">
      <c r="N3" s="233" t="s">
        <v>2</v>
      </c>
      <c r="O3" s="233"/>
      <c r="P3" s="233"/>
    </row>
    <row r="4" spans="1:16" s="226" customFormat="1" ht="12.75" customHeight="1">
      <c r="A4" s="230"/>
      <c r="B4" s="230"/>
      <c r="H4" s="231">
        <v>42948</v>
      </c>
      <c r="I4" s="234"/>
      <c r="J4" s="234"/>
      <c r="K4" s="234"/>
      <c r="L4" s="234"/>
      <c r="N4" s="230" t="s">
        <v>3</v>
      </c>
      <c r="O4" s="230"/>
      <c r="P4" s="230"/>
    </row>
    <row r="5" spans="1:16" ht="21" customHeight="1">
      <c r="A5" s="210"/>
      <c r="B5" s="211" t="s">
        <v>38</v>
      </c>
      <c r="C5" s="212"/>
      <c r="D5" s="212"/>
      <c r="E5" s="212"/>
      <c r="F5" s="213"/>
      <c r="G5" s="211" t="s">
        <v>39</v>
      </c>
      <c r="H5" s="212"/>
      <c r="I5" s="212"/>
      <c r="J5" s="212"/>
      <c r="K5" s="213"/>
      <c r="L5" s="211" t="s">
        <v>40</v>
      </c>
      <c r="M5" s="212"/>
      <c r="N5" s="212"/>
      <c r="O5" s="212"/>
      <c r="P5" s="213"/>
    </row>
    <row r="6" spans="1:16" ht="21" customHeight="1">
      <c r="A6" s="214"/>
      <c r="B6" s="215"/>
      <c r="C6" s="211" t="s">
        <v>41</v>
      </c>
      <c r="D6" s="212"/>
      <c r="E6" s="212"/>
      <c r="F6" s="213"/>
      <c r="G6" s="215"/>
      <c r="H6" s="211" t="s">
        <v>41</v>
      </c>
      <c r="I6" s="212"/>
      <c r="J6" s="212"/>
      <c r="K6" s="213"/>
      <c r="L6" s="215"/>
      <c r="M6" s="211" t="s">
        <v>41</v>
      </c>
      <c r="N6" s="212"/>
      <c r="O6" s="212"/>
      <c r="P6" s="213"/>
    </row>
    <row r="7" spans="1:16" ht="19.5" customHeight="1">
      <c r="A7" s="214"/>
      <c r="B7" s="215"/>
      <c r="C7" s="215"/>
      <c r="D7" s="211" t="s">
        <v>42</v>
      </c>
      <c r="E7" s="213"/>
      <c r="F7" s="216" t="s">
        <v>43</v>
      </c>
      <c r="G7" s="215"/>
      <c r="H7" s="215"/>
      <c r="I7" s="211" t="s">
        <v>42</v>
      </c>
      <c r="J7" s="213"/>
      <c r="K7" s="216" t="s">
        <v>43</v>
      </c>
      <c r="L7" s="215"/>
      <c r="M7" s="215"/>
      <c r="N7" s="211" t="s">
        <v>42</v>
      </c>
      <c r="O7" s="213"/>
      <c r="P7" s="216" t="s">
        <v>43</v>
      </c>
    </row>
    <row r="8" spans="1:16" ht="22.5" customHeight="1">
      <c r="A8" s="217"/>
      <c r="B8" s="218"/>
      <c r="C8" s="218"/>
      <c r="D8" s="218"/>
      <c r="E8" s="220" t="s">
        <v>7</v>
      </c>
      <c r="F8" s="218"/>
      <c r="G8" s="218"/>
      <c r="H8" s="218"/>
      <c r="I8" s="218"/>
      <c r="J8" s="220" t="s">
        <v>7</v>
      </c>
      <c r="K8" s="218"/>
      <c r="L8" s="218"/>
      <c r="M8" s="218"/>
      <c r="N8" s="218"/>
      <c r="O8" s="220" t="s">
        <v>7</v>
      </c>
      <c r="P8" s="218"/>
    </row>
    <row r="9" spans="1:16" s="226" customFormat="1" ht="30.75" customHeight="1">
      <c r="A9" s="173" t="s">
        <v>12</v>
      </c>
      <c r="B9" s="232">
        <f aca="true" t="shared" si="0" ref="B9:P9">SUM(B10:B12)</f>
        <v>109.5861</v>
      </c>
      <c r="C9" s="232">
        <f t="shared" si="0"/>
        <v>105.4362</v>
      </c>
      <c r="D9" s="232">
        <f t="shared" si="0"/>
        <v>89.5433</v>
      </c>
      <c r="E9" s="232">
        <f t="shared" si="0"/>
        <v>30.5766</v>
      </c>
      <c r="F9" s="232">
        <f t="shared" si="0"/>
        <v>15.940199999999999</v>
      </c>
      <c r="G9" s="232">
        <f t="shared" si="0"/>
        <v>0</v>
      </c>
      <c r="H9" s="232">
        <f t="shared" si="0"/>
        <v>0</v>
      </c>
      <c r="I9" s="232">
        <f t="shared" si="0"/>
        <v>0</v>
      </c>
      <c r="J9" s="232">
        <f t="shared" si="0"/>
        <v>0</v>
      </c>
      <c r="K9" s="232">
        <f t="shared" si="0"/>
        <v>0</v>
      </c>
      <c r="L9" s="232">
        <f t="shared" si="0"/>
        <v>109.5861</v>
      </c>
      <c r="M9" s="232">
        <f t="shared" si="0"/>
        <v>105.4362</v>
      </c>
      <c r="N9" s="232">
        <f t="shared" si="0"/>
        <v>89.5433</v>
      </c>
      <c r="O9" s="232">
        <f t="shared" si="0"/>
        <v>30.5766</v>
      </c>
      <c r="P9" s="232">
        <f t="shared" si="0"/>
        <v>15.940199999999999</v>
      </c>
    </row>
    <row r="10" spans="1:16" s="226" customFormat="1" ht="30.75" customHeight="1">
      <c r="A10" s="173" t="s">
        <v>13</v>
      </c>
      <c r="B10" s="232">
        <f aca="true" t="shared" si="1" ref="B10:F12">G10+L10</f>
        <v>61.748400000000004</v>
      </c>
      <c r="C10" s="232">
        <f t="shared" si="1"/>
        <v>60.991</v>
      </c>
      <c r="D10" s="232">
        <f t="shared" si="1"/>
        <v>45.4007</v>
      </c>
      <c r="E10" s="232">
        <f t="shared" si="1"/>
        <v>8.3388</v>
      </c>
      <c r="F10" s="232">
        <f t="shared" si="1"/>
        <v>15.637599999999999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f>'03表-用地审批2'!B10</f>
        <v>61.748400000000004</v>
      </c>
      <c r="M10" s="232">
        <f>'03表-用地审批2'!C10</f>
        <v>60.991</v>
      </c>
      <c r="N10" s="232">
        <f>'03表-用地审批2'!D10</f>
        <v>45.4007</v>
      </c>
      <c r="O10" s="232">
        <f>'03表-用地审批2'!E10</f>
        <v>8.3388</v>
      </c>
      <c r="P10" s="232">
        <f>'03表-用地审批2'!F10</f>
        <v>15.637599999999999</v>
      </c>
    </row>
    <row r="11" spans="1:16" s="227" customFormat="1" ht="30.75" customHeight="1">
      <c r="A11" s="201" t="s">
        <v>14</v>
      </c>
      <c r="B11" s="232">
        <f t="shared" si="1"/>
        <v>47.8377</v>
      </c>
      <c r="C11" s="232">
        <f t="shared" si="1"/>
        <v>44.4452</v>
      </c>
      <c r="D11" s="232">
        <f t="shared" si="1"/>
        <v>44.1426</v>
      </c>
      <c r="E11" s="232">
        <f t="shared" si="1"/>
        <v>22.2378</v>
      </c>
      <c r="F11" s="232">
        <f t="shared" si="1"/>
        <v>0.3026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f>'03表-用地审批2'!B11</f>
        <v>47.8377</v>
      </c>
      <c r="M11" s="232">
        <f>'03表-用地审批2'!C11</f>
        <v>44.4452</v>
      </c>
      <c r="N11" s="232">
        <f>'03表-用地审批2'!D11</f>
        <v>44.1426</v>
      </c>
      <c r="O11" s="232">
        <f>'03表-用地审批2'!E11</f>
        <v>22.2378</v>
      </c>
      <c r="P11" s="232">
        <f>'03表-用地审批2'!F11</f>
        <v>0.3026</v>
      </c>
    </row>
    <row r="12" spans="1:16" s="226" customFormat="1" ht="30.75" customHeight="1">
      <c r="A12" s="201" t="s">
        <v>15</v>
      </c>
      <c r="B12" s="232">
        <f t="shared" si="1"/>
        <v>0</v>
      </c>
      <c r="C12" s="232">
        <f t="shared" si="1"/>
        <v>0</v>
      </c>
      <c r="D12" s="232">
        <f t="shared" si="1"/>
        <v>0</v>
      </c>
      <c r="E12" s="232">
        <f t="shared" si="1"/>
        <v>0</v>
      </c>
      <c r="F12" s="232">
        <f t="shared" si="1"/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f>'03表-用地审批2'!B12</f>
        <v>0</v>
      </c>
      <c r="M12" s="232">
        <f>'03表-用地审批2'!C12</f>
        <v>0</v>
      </c>
      <c r="N12" s="232">
        <f>'03表-用地审批2'!D12</f>
        <v>0</v>
      </c>
      <c r="O12" s="232">
        <f>'03表-用地审批2'!E12</f>
        <v>0</v>
      </c>
      <c r="P12" s="232">
        <f>'03表-用地审批2'!F12</f>
        <v>0</v>
      </c>
    </row>
    <row r="13" spans="1:21" s="2" customFormat="1" ht="26.25" customHeight="1">
      <c r="A13" s="38" t="s">
        <v>16</v>
      </c>
      <c r="B13" s="38" t="s">
        <v>17</v>
      </c>
      <c r="C13" s="38"/>
      <c r="D13" s="38"/>
      <c r="G13" s="41" t="s">
        <v>18</v>
      </c>
      <c r="H13" s="41" t="s">
        <v>19</v>
      </c>
      <c r="I13" s="41"/>
      <c r="J13" s="41"/>
      <c r="L13" s="40" t="s">
        <v>20</v>
      </c>
      <c r="M13" s="92">
        <v>42979</v>
      </c>
      <c r="O13" s="40"/>
      <c r="P13" s="40"/>
      <c r="Q13" s="21"/>
      <c r="R13" s="22"/>
      <c r="S13" s="20"/>
      <c r="T13" s="20"/>
      <c r="U13" s="20"/>
    </row>
  </sheetData>
  <sheetProtection/>
  <mergeCells count="21">
    <mergeCell ref="A1:P1"/>
    <mergeCell ref="H4:L4"/>
    <mergeCell ref="B5:F5"/>
    <mergeCell ref="G5:K5"/>
    <mergeCell ref="L5:P5"/>
    <mergeCell ref="C6:F6"/>
    <mergeCell ref="H6:K6"/>
    <mergeCell ref="M6:P6"/>
    <mergeCell ref="D7:E7"/>
    <mergeCell ref="I7:J7"/>
    <mergeCell ref="N7:O7"/>
    <mergeCell ref="A5:A8"/>
    <mergeCell ref="B6:B8"/>
    <mergeCell ref="C7:C8"/>
    <mergeCell ref="F7:F8"/>
    <mergeCell ref="G6:G8"/>
    <mergeCell ref="H7:H8"/>
    <mergeCell ref="K7:K8"/>
    <mergeCell ref="L6:L8"/>
    <mergeCell ref="M7:M8"/>
    <mergeCell ref="P7:P8"/>
  </mergeCells>
  <printOptions horizontalCentered="1"/>
  <pageMargins left="0.17" right="0.17" top="0.71" bottom="0.8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U17"/>
  <sheetViews>
    <sheetView workbookViewId="0" topLeftCell="A1">
      <selection activeCell="M17" sqref="M17"/>
    </sheetView>
  </sheetViews>
  <sheetFormatPr defaultColWidth="9.00390625" defaultRowHeight="14.25"/>
  <cols>
    <col min="1" max="1" width="9.125" style="0" customWidth="1"/>
    <col min="2" max="12" width="8.375" style="0" customWidth="1"/>
    <col min="13" max="13" width="9.125" style="0" customWidth="1"/>
    <col min="14" max="16" width="8.375" style="0" customWidth="1"/>
  </cols>
  <sheetData>
    <row r="1" spans="1:16" ht="42.75" customHeight="1">
      <c r="A1" s="209" t="s">
        <v>44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3:16" s="58" customFormat="1" ht="12.75" customHeight="1">
      <c r="M2" s="223" t="s">
        <v>45</v>
      </c>
      <c r="N2" s="223"/>
      <c r="O2" s="223"/>
      <c r="P2" s="223"/>
    </row>
    <row r="3" spans="13:16" s="58" customFormat="1" ht="12.75" customHeight="1">
      <c r="M3" s="223" t="s">
        <v>2</v>
      </c>
      <c r="N3" s="223"/>
      <c r="O3" s="223"/>
      <c r="P3" s="223"/>
    </row>
    <row r="4" spans="8:16" s="58" customFormat="1" ht="12.75" customHeight="1">
      <c r="H4" s="192">
        <v>42948</v>
      </c>
      <c r="I4" s="193"/>
      <c r="J4" s="193"/>
      <c r="K4" s="193"/>
      <c r="L4" s="193"/>
      <c r="M4" s="224" t="s">
        <v>3</v>
      </c>
      <c r="N4" s="224"/>
      <c r="O4" s="224"/>
      <c r="P4" s="224"/>
    </row>
    <row r="5" spans="1:17" ht="21" customHeight="1">
      <c r="A5" s="210"/>
      <c r="B5" s="211" t="s">
        <v>40</v>
      </c>
      <c r="C5" s="212"/>
      <c r="D5" s="212"/>
      <c r="E5" s="212"/>
      <c r="F5" s="213"/>
      <c r="G5" s="211" t="s">
        <v>46</v>
      </c>
      <c r="H5" s="212"/>
      <c r="I5" s="212"/>
      <c r="J5" s="212"/>
      <c r="K5" s="213"/>
      <c r="L5" s="211" t="s">
        <v>47</v>
      </c>
      <c r="M5" s="212"/>
      <c r="N5" s="212"/>
      <c r="O5" s="212"/>
      <c r="P5" s="213"/>
      <c r="Q5" s="225"/>
    </row>
    <row r="6" spans="1:16" ht="21" customHeight="1">
      <c r="A6" s="214"/>
      <c r="B6" s="215"/>
      <c r="C6" s="211" t="s">
        <v>41</v>
      </c>
      <c r="D6" s="212"/>
      <c r="E6" s="212"/>
      <c r="F6" s="213"/>
      <c r="G6" s="215"/>
      <c r="H6" s="211" t="s">
        <v>41</v>
      </c>
      <c r="I6" s="212"/>
      <c r="J6" s="212"/>
      <c r="K6" s="213"/>
      <c r="L6" s="215"/>
      <c r="M6" s="211" t="s">
        <v>41</v>
      </c>
      <c r="N6" s="212"/>
      <c r="O6" s="212"/>
      <c r="P6" s="213"/>
    </row>
    <row r="7" spans="1:16" ht="19.5" customHeight="1">
      <c r="A7" s="214"/>
      <c r="B7" s="215"/>
      <c r="C7" s="215"/>
      <c r="D7" s="211" t="s">
        <v>42</v>
      </c>
      <c r="E7" s="213"/>
      <c r="F7" s="216" t="s">
        <v>43</v>
      </c>
      <c r="G7" s="215"/>
      <c r="H7" s="215"/>
      <c r="I7" s="211" t="s">
        <v>42</v>
      </c>
      <c r="J7" s="213"/>
      <c r="K7" s="216" t="s">
        <v>43</v>
      </c>
      <c r="L7" s="215"/>
      <c r="M7" s="215"/>
      <c r="N7" s="211" t="s">
        <v>42</v>
      </c>
      <c r="O7" s="213"/>
      <c r="P7" s="216" t="s">
        <v>43</v>
      </c>
    </row>
    <row r="8" spans="1:16" ht="22.5" customHeight="1">
      <c r="A8" s="217"/>
      <c r="B8" s="218"/>
      <c r="C8" s="218"/>
      <c r="D8" s="219"/>
      <c r="E8" s="220" t="s">
        <v>7</v>
      </c>
      <c r="F8" s="218"/>
      <c r="G8" s="218"/>
      <c r="H8" s="218"/>
      <c r="I8" s="219"/>
      <c r="J8" s="220" t="s">
        <v>7</v>
      </c>
      <c r="K8" s="218"/>
      <c r="L8" s="218"/>
      <c r="M8" s="218"/>
      <c r="N8" s="219"/>
      <c r="O8" s="220" t="s">
        <v>7</v>
      </c>
      <c r="P8" s="218"/>
    </row>
    <row r="9" spans="1:16" s="58" customFormat="1" ht="33" customHeight="1">
      <c r="A9" s="173" t="s">
        <v>12</v>
      </c>
      <c r="B9" s="221">
        <f>B10+B11+B12</f>
        <v>109.5861</v>
      </c>
      <c r="C9" s="221">
        <f aca="true" t="shared" si="0" ref="C9:P9">C10+C11+C12</f>
        <v>105.4362</v>
      </c>
      <c r="D9" s="221">
        <f t="shared" si="0"/>
        <v>89.5433</v>
      </c>
      <c r="E9" s="221">
        <f t="shared" si="0"/>
        <v>30.5766</v>
      </c>
      <c r="F9" s="221">
        <f t="shared" si="0"/>
        <v>15.940199999999999</v>
      </c>
      <c r="G9" s="221">
        <f t="shared" si="0"/>
        <v>93.3806</v>
      </c>
      <c r="H9" s="221">
        <f t="shared" si="0"/>
        <v>89.33619999999999</v>
      </c>
      <c r="I9" s="221">
        <f t="shared" si="0"/>
        <v>73.44890000000001</v>
      </c>
      <c r="J9" s="221">
        <f t="shared" si="0"/>
        <v>30.4786</v>
      </c>
      <c r="K9" s="221">
        <f t="shared" si="0"/>
        <v>15.8873</v>
      </c>
      <c r="L9" s="221">
        <f t="shared" si="0"/>
        <v>16.2055</v>
      </c>
      <c r="M9" s="221">
        <f t="shared" si="0"/>
        <v>16.1</v>
      </c>
      <c r="N9" s="221">
        <f t="shared" si="0"/>
        <v>16.0944</v>
      </c>
      <c r="O9" s="221">
        <f t="shared" si="0"/>
        <v>0.098</v>
      </c>
      <c r="P9" s="221">
        <f t="shared" si="0"/>
        <v>0.0529</v>
      </c>
    </row>
    <row r="10" spans="1:16" s="58" customFormat="1" ht="33" customHeight="1">
      <c r="A10" s="201" t="s">
        <v>13</v>
      </c>
      <c r="B10" s="172">
        <f>G10+L10</f>
        <v>61.748400000000004</v>
      </c>
      <c r="C10" s="172">
        <f>H10+M10</f>
        <v>60.991</v>
      </c>
      <c r="D10" s="172">
        <f>I10+N10</f>
        <v>45.4007</v>
      </c>
      <c r="E10" s="172">
        <f>J10+O10</f>
        <v>8.3388</v>
      </c>
      <c r="F10" s="172">
        <f>K10+P10</f>
        <v>15.637599999999999</v>
      </c>
      <c r="G10" s="172">
        <v>45.5429</v>
      </c>
      <c r="H10" s="172">
        <v>44.891</v>
      </c>
      <c r="I10" s="172">
        <v>29.3063</v>
      </c>
      <c r="J10" s="172">
        <v>8.2408</v>
      </c>
      <c r="K10" s="172">
        <v>15.5847</v>
      </c>
      <c r="L10" s="172">
        <v>16.2055</v>
      </c>
      <c r="M10" s="172">
        <v>16.1</v>
      </c>
      <c r="N10" s="172">
        <v>16.0944</v>
      </c>
      <c r="O10" s="172">
        <v>0.098</v>
      </c>
      <c r="P10" s="172">
        <v>0.0529</v>
      </c>
    </row>
    <row r="11" spans="1:16" s="58" customFormat="1" ht="33" customHeight="1">
      <c r="A11" s="201" t="s">
        <v>14</v>
      </c>
      <c r="B11" s="221">
        <v>47.8377</v>
      </c>
      <c r="C11" s="221">
        <v>44.4452</v>
      </c>
      <c r="D11" s="221">
        <v>44.1426</v>
      </c>
      <c r="E11" s="221">
        <v>22.2378</v>
      </c>
      <c r="F11" s="221">
        <v>0.3026</v>
      </c>
      <c r="G11" s="221">
        <v>47.8377</v>
      </c>
      <c r="H11" s="221">
        <v>44.4452</v>
      </c>
      <c r="I11" s="221">
        <v>44.1426</v>
      </c>
      <c r="J11" s="221">
        <v>22.2378</v>
      </c>
      <c r="K11" s="221">
        <v>0.3026</v>
      </c>
      <c r="L11" s="221">
        <v>0</v>
      </c>
      <c r="M11" s="221">
        <v>0</v>
      </c>
      <c r="N11" s="221">
        <v>0</v>
      </c>
      <c r="O11" s="221">
        <v>0</v>
      </c>
      <c r="P11" s="221">
        <v>0</v>
      </c>
    </row>
    <row r="12" spans="1:16" s="58" customFormat="1" ht="33" customHeight="1">
      <c r="A12" s="201" t="s">
        <v>15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</row>
    <row r="13" spans="1:21" s="2" customFormat="1" ht="26.25" customHeight="1">
      <c r="A13" s="38" t="s">
        <v>16</v>
      </c>
      <c r="B13" s="38" t="s">
        <v>17</v>
      </c>
      <c r="C13" s="38"/>
      <c r="D13" s="38"/>
      <c r="G13" s="41" t="s">
        <v>18</v>
      </c>
      <c r="H13" s="41" t="s">
        <v>19</v>
      </c>
      <c r="I13" s="41"/>
      <c r="J13" s="41"/>
      <c r="L13" s="40" t="s">
        <v>20</v>
      </c>
      <c r="M13" s="92">
        <v>42979</v>
      </c>
      <c r="O13" s="40"/>
      <c r="P13" s="40"/>
      <c r="Q13" s="21"/>
      <c r="R13" s="22"/>
      <c r="S13" s="20"/>
      <c r="T13" s="20"/>
      <c r="U13" s="20"/>
    </row>
    <row r="17" ht="14.25">
      <c r="B17" s="222"/>
    </row>
  </sheetData>
  <sheetProtection/>
  <mergeCells count="24">
    <mergeCell ref="A1:P1"/>
    <mergeCell ref="M2:P2"/>
    <mergeCell ref="M3:P3"/>
    <mergeCell ref="H4:L4"/>
    <mergeCell ref="M4:P4"/>
    <mergeCell ref="B5:F5"/>
    <mergeCell ref="G5:K5"/>
    <mergeCell ref="L5:P5"/>
    <mergeCell ref="C6:F6"/>
    <mergeCell ref="H6:K6"/>
    <mergeCell ref="M6:P6"/>
    <mergeCell ref="D7:E7"/>
    <mergeCell ref="I7:J7"/>
    <mergeCell ref="N7:O7"/>
    <mergeCell ref="A5:A8"/>
    <mergeCell ref="B6:B8"/>
    <mergeCell ref="C7:C8"/>
    <mergeCell ref="F7:F8"/>
    <mergeCell ref="G6:G8"/>
    <mergeCell ref="H7:H8"/>
    <mergeCell ref="K7:K8"/>
    <mergeCell ref="L6:L8"/>
    <mergeCell ref="M7:M8"/>
    <mergeCell ref="P7:P8"/>
  </mergeCells>
  <printOptions horizontalCentered="1"/>
  <pageMargins left="0.16" right="0.16" top="0.39" bottom="0.2" header="0.51" footer="0.51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Q11"/>
  <sheetViews>
    <sheetView workbookViewId="0" topLeftCell="A1">
      <selection activeCell="I26" sqref="I26"/>
    </sheetView>
  </sheetViews>
  <sheetFormatPr defaultColWidth="9.00390625" defaultRowHeight="14.25"/>
  <cols>
    <col min="1" max="1" width="8.375" style="190" customWidth="1"/>
    <col min="2" max="13" width="9.625" style="190" customWidth="1"/>
    <col min="14" max="16384" width="9.00390625" style="190" customWidth="1"/>
  </cols>
  <sheetData>
    <row r="1" spans="1:14" ht="42.75" customHeight="1">
      <c r="A1" s="191" t="s">
        <v>48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2:13" s="189" customFormat="1" ht="12.75" customHeight="1">
      <c r="L2" s="203" t="s">
        <v>49</v>
      </c>
      <c r="M2" s="204"/>
    </row>
    <row r="3" spans="12:13" s="189" customFormat="1" ht="12.75" customHeight="1">
      <c r="L3" s="203" t="s">
        <v>2</v>
      </c>
      <c r="M3" s="204"/>
    </row>
    <row r="4" spans="4:13" s="189" customFormat="1" ht="12.75" customHeight="1">
      <c r="D4" s="192">
        <v>42948</v>
      </c>
      <c r="E4" s="193"/>
      <c r="F4" s="193"/>
      <c r="G4" s="193"/>
      <c r="H4" s="193"/>
      <c r="I4" s="205"/>
      <c r="L4" s="206" t="s">
        <v>3</v>
      </c>
      <c r="M4" s="207"/>
    </row>
    <row r="5" spans="1:14" ht="25.5" customHeight="1">
      <c r="A5" s="194"/>
      <c r="B5" s="195" t="s">
        <v>50</v>
      </c>
      <c r="C5" s="196"/>
      <c r="D5" s="196"/>
      <c r="E5" s="196"/>
      <c r="F5" s="196"/>
      <c r="G5" s="196"/>
      <c r="H5" s="197"/>
      <c r="I5" s="208" t="s">
        <v>51</v>
      </c>
      <c r="J5" s="200"/>
      <c r="K5" s="200"/>
      <c r="L5" s="200"/>
      <c r="M5" s="200"/>
      <c r="N5" s="200"/>
    </row>
    <row r="6" spans="1:14" ht="48" customHeight="1">
      <c r="A6" s="198"/>
      <c r="B6" s="199"/>
      <c r="C6" s="200" t="s">
        <v>52</v>
      </c>
      <c r="D6" s="200" t="s">
        <v>53</v>
      </c>
      <c r="E6" s="200" t="s">
        <v>54</v>
      </c>
      <c r="F6" s="200" t="s">
        <v>55</v>
      </c>
      <c r="G6" s="200" t="s">
        <v>31</v>
      </c>
      <c r="H6" s="199" t="s">
        <v>56</v>
      </c>
      <c r="I6" s="199"/>
      <c r="J6" s="199" t="s">
        <v>31</v>
      </c>
      <c r="K6" s="199" t="s">
        <v>32</v>
      </c>
      <c r="L6" s="199" t="s">
        <v>33</v>
      </c>
      <c r="M6" s="199" t="s">
        <v>56</v>
      </c>
      <c r="N6" s="199" t="s">
        <v>57</v>
      </c>
    </row>
    <row r="7" spans="1:14" s="189" customFormat="1" ht="33" customHeight="1">
      <c r="A7" s="201" t="s">
        <v>12</v>
      </c>
      <c r="B7" s="202">
        <f>SUM(B8:B10)</f>
        <v>109.5861</v>
      </c>
      <c r="C7" s="202">
        <f aca="true" t="shared" si="0" ref="C7:N7">SUM(C8:C10)</f>
        <v>8.5067</v>
      </c>
      <c r="D7" s="202">
        <f t="shared" si="0"/>
        <v>6.4024</v>
      </c>
      <c r="E7" s="202">
        <f t="shared" si="0"/>
        <v>23.588700000000003</v>
      </c>
      <c r="F7" s="202">
        <f t="shared" si="0"/>
        <v>11.029200000000001</v>
      </c>
      <c r="G7" s="202">
        <f t="shared" si="0"/>
        <v>60.0591</v>
      </c>
      <c r="H7" s="202">
        <f t="shared" si="0"/>
        <v>0</v>
      </c>
      <c r="I7" s="202">
        <f t="shared" si="0"/>
        <v>43.8861</v>
      </c>
      <c r="J7" s="202">
        <f t="shared" si="0"/>
        <v>43.8861</v>
      </c>
      <c r="K7" s="202">
        <f t="shared" si="0"/>
        <v>0</v>
      </c>
      <c r="L7" s="202">
        <f t="shared" si="0"/>
        <v>0</v>
      </c>
      <c r="M7" s="202">
        <f t="shared" si="0"/>
        <v>0</v>
      </c>
      <c r="N7" s="202">
        <f t="shared" si="0"/>
        <v>0</v>
      </c>
    </row>
    <row r="8" spans="1:14" s="189" customFormat="1" ht="33" customHeight="1">
      <c r="A8" s="201" t="s">
        <v>13</v>
      </c>
      <c r="B8" s="202">
        <f>SUM(C8:H8)</f>
        <v>61.748400000000004</v>
      </c>
      <c r="C8" s="202">
        <v>0</v>
      </c>
      <c r="D8" s="202">
        <v>0</v>
      </c>
      <c r="E8" s="202">
        <v>16.2055</v>
      </c>
      <c r="F8" s="202">
        <v>1.6568</v>
      </c>
      <c r="G8" s="202">
        <v>43.8861</v>
      </c>
      <c r="H8" s="202">
        <v>0</v>
      </c>
      <c r="I8" s="202">
        <f>SUM(J8:N8)</f>
        <v>43.8861</v>
      </c>
      <c r="J8" s="202">
        <v>43.8861</v>
      </c>
      <c r="K8" s="202">
        <v>0</v>
      </c>
      <c r="L8" s="202">
        <v>0</v>
      </c>
      <c r="M8" s="202">
        <v>0</v>
      </c>
      <c r="N8" s="202">
        <v>0</v>
      </c>
    </row>
    <row r="9" spans="1:14" s="189" customFormat="1" ht="33" customHeight="1">
      <c r="A9" s="201" t="s">
        <v>14</v>
      </c>
      <c r="B9" s="202">
        <v>47.8377</v>
      </c>
      <c r="C9" s="202">
        <v>8.5067</v>
      </c>
      <c r="D9" s="202">
        <v>6.4024</v>
      </c>
      <c r="E9" s="202">
        <v>7.3832</v>
      </c>
      <c r="F9" s="202">
        <v>9.3724</v>
      </c>
      <c r="G9" s="202">
        <v>16.173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</row>
    <row r="10" spans="1:14" s="189" customFormat="1" ht="33" customHeight="1">
      <c r="A10" s="201" t="s">
        <v>15</v>
      </c>
      <c r="B10" s="202">
        <v>0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</row>
    <row r="11" spans="1:17" s="2" customFormat="1" ht="26.25" customHeight="1">
      <c r="A11" s="38" t="s">
        <v>16</v>
      </c>
      <c r="B11" s="38" t="s">
        <v>17</v>
      </c>
      <c r="C11" s="38"/>
      <c r="D11" s="38"/>
      <c r="F11" s="41" t="s">
        <v>18</v>
      </c>
      <c r="G11" s="41" t="s">
        <v>19</v>
      </c>
      <c r="H11" s="41"/>
      <c r="I11" s="41"/>
      <c r="J11" s="41"/>
      <c r="K11" s="40" t="s">
        <v>20</v>
      </c>
      <c r="L11" s="92">
        <v>42979</v>
      </c>
      <c r="O11" s="20"/>
      <c r="P11" s="20"/>
      <c r="Q11" s="20"/>
    </row>
  </sheetData>
  <sheetProtection/>
  <mergeCells count="5">
    <mergeCell ref="A1:N1"/>
    <mergeCell ref="D4:I4"/>
    <mergeCell ref="B5:H5"/>
    <mergeCell ref="I5:N5"/>
    <mergeCell ref="A5:A6"/>
  </mergeCells>
  <printOptions horizontalCentered="1"/>
  <pageMargins left="0.16" right="0.2" top="0.39" bottom="0.2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V13"/>
  <sheetViews>
    <sheetView workbookViewId="0" topLeftCell="A1">
      <selection activeCell="R18" sqref="R18"/>
    </sheetView>
  </sheetViews>
  <sheetFormatPr defaultColWidth="9.00390625" defaultRowHeight="14.25"/>
  <cols>
    <col min="1" max="1" width="8.25390625" style="177" customWidth="1"/>
    <col min="2" max="7" width="6.625" style="177" customWidth="1"/>
    <col min="8" max="8" width="7.75390625" style="177" customWidth="1"/>
    <col min="9" max="21" width="6.625" style="177" customWidth="1"/>
    <col min="22" max="22" width="7.00390625" style="177" customWidth="1"/>
    <col min="23" max="16384" width="9.00390625" style="177" customWidth="1"/>
  </cols>
  <sheetData>
    <row r="1" spans="1:22" ht="34.5" customHeight="1">
      <c r="A1" s="178" t="s">
        <v>58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="176" customFormat="1" ht="12.75" customHeight="1">
      <c r="S2" s="176" t="s">
        <v>59</v>
      </c>
    </row>
    <row r="3" s="176" customFormat="1" ht="12.75" customHeight="1">
      <c r="S3" s="176" t="s">
        <v>2</v>
      </c>
    </row>
    <row r="4" spans="1:19" s="176" customFormat="1" ht="12.75" customHeight="1">
      <c r="A4" s="179"/>
      <c r="B4" s="179"/>
      <c r="C4" s="179"/>
      <c r="D4" s="179"/>
      <c r="E4" s="179"/>
      <c r="F4" s="180" t="s">
        <v>60</v>
      </c>
      <c r="G4" s="181"/>
      <c r="H4" s="181"/>
      <c r="I4" s="181"/>
      <c r="J4" s="181"/>
      <c r="K4" s="181"/>
      <c r="L4" s="181"/>
      <c r="M4" s="181"/>
      <c r="N4" s="181"/>
      <c r="O4" s="181"/>
      <c r="P4" s="187"/>
      <c r="Q4" s="187"/>
      <c r="S4" s="176" t="s">
        <v>61</v>
      </c>
    </row>
    <row r="5" spans="1:22" ht="24" customHeight="1">
      <c r="A5" s="182" t="s">
        <v>62</v>
      </c>
      <c r="B5" s="182" t="s">
        <v>63</v>
      </c>
      <c r="C5" s="182"/>
      <c r="D5" s="182"/>
      <c r="E5" s="182"/>
      <c r="F5" s="182"/>
      <c r="G5" s="182"/>
      <c r="H5" s="182"/>
      <c r="I5" s="182" t="s">
        <v>64</v>
      </c>
      <c r="J5" s="182"/>
      <c r="K5" s="182"/>
      <c r="L5" s="182"/>
      <c r="M5" s="182"/>
      <c r="N5" s="182"/>
      <c r="O5" s="182"/>
      <c r="P5" s="182" t="s">
        <v>65</v>
      </c>
      <c r="Q5" s="182"/>
      <c r="R5" s="182"/>
      <c r="S5" s="182"/>
      <c r="T5" s="182"/>
      <c r="U5" s="182"/>
      <c r="V5" s="182"/>
    </row>
    <row r="6" spans="1:22" ht="28.5" customHeight="1">
      <c r="A6" s="182"/>
      <c r="B6" s="182" t="s">
        <v>66</v>
      </c>
      <c r="C6" s="182" t="s">
        <v>67</v>
      </c>
      <c r="D6" s="182"/>
      <c r="E6" s="182" t="s">
        <v>68</v>
      </c>
      <c r="F6" s="182"/>
      <c r="G6" s="182" t="s">
        <v>69</v>
      </c>
      <c r="H6" s="182" t="s">
        <v>70</v>
      </c>
      <c r="I6" s="182" t="s">
        <v>66</v>
      </c>
      <c r="J6" s="182" t="s">
        <v>67</v>
      </c>
      <c r="K6" s="182"/>
      <c r="L6" s="182" t="s">
        <v>68</v>
      </c>
      <c r="M6" s="182"/>
      <c r="N6" s="182" t="s">
        <v>69</v>
      </c>
      <c r="O6" s="182" t="s">
        <v>70</v>
      </c>
      <c r="P6" s="182" t="s">
        <v>66</v>
      </c>
      <c r="Q6" s="182" t="s">
        <v>67</v>
      </c>
      <c r="R6" s="182"/>
      <c r="S6" s="182" t="s">
        <v>68</v>
      </c>
      <c r="T6" s="182"/>
      <c r="U6" s="182" t="s">
        <v>69</v>
      </c>
      <c r="V6" s="182" t="s">
        <v>70</v>
      </c>
    </row>
    <row r="7" spans="1:22" ht="29.25" customHeight="1">
      <c r="A7" s="182"/>
      <c r="B7" s="182"/>
      <c r="C7" s="182"/>
      <c r="D7" s="182" t="s">
        <v>71</v>
      </c>
      <c r="E7" s="182"/>
      <c r="F7" s="182" t="s">
        <v>72</v>
      </c>
      <c r="G7" s="182"/>
      <c r="H7" s="182"/>
      <c r="I7" s="182"/>
      <c r="J7" s="182"/>
      <c r="K7" s="182" t="s">
        <v>71</v>
      </c>
      <c r="L7" s="182"/>
      <c r="M7" s="182" t="s">
        <v>72</v>
      </c>
      <c r="N7" s="182"/>
      <c r="O7" s="182"/>
      <c r="P7" s="182"/>
      <c r="Q7" s="182"/>
      <c r="R7" s="182" t="s">
        <v>71</v>
      </c>
      <c r="S7" s="182"/>
      <c r="T7" s="182" t="s">
        <v>72</v>
      </c>
      <c r="U7" s="182"/>
      <c r="V7" s="182"/>
    </row>
    <row r="8" spans="1:22" ht="23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</row>
    <row r="9" spans="1:22" s="176" customFormat="1" ht="27" customHeight="1">
      <c r="A9" s="183" t="s">
        <v>12</v>
      </c>
      <c r="B9" s="184">
        <f>SUM(B10:B12)</f>
        <v>1</v>
      </c>
      <c r="C9" s="185">
        <f>SUM(C10:C12)</f>
        <v>665</v>
      </c>
      <c r="D9" s="185">
        <f aca="true" t="shared" si="0" ref="D9:V9">SUM(D10:D12)</f>
        <v>532</v>
      </c>
      <c r="E9" s="185">
        <f t="shared" si="0"/>
        <v>0</v>
      </c>
      <c r="F9" s="185">
        <f t="shared" si="0"/>
        <v>1.12</v>
      </c>
      <c r="G9" s="185">
        <f t="shared" si="0"/>
        <v>532</v>
      </c>
      <c r="H9" s="185">
        <f t="shared" si="0"/>
        <v>2463.53</v>
      </c>
      <c r="I9" s="184">
        <f t="shared" si="0"/>
        <v>0</v>
      </c>
      <c r="J9" s="185">
        <f t="shared" si="0"/>
        <v>0</v>
      </c>
      <c r="K9" s="185">
        <f t="shared" si="0"/>
        <v>0</v>
      </c>
      <c r="L9" s="185">
        <f t="shared" si="0"/>
        <v>0</v>
      </c>
      <c r="M9" s="185">
        <f t="shared" si="0"/>
        <v>0</v>
      </c>
      <c r="N9" s="185">
        <f t="shared" si="0"/>
        <v>0</v>
      </c>
      <c r="O9" s="185">
        <f t="shared" si="0"/>
        <v>0</v>
      </c>
      <c r="P9" s="184">
        <f t="shared" si="0"/>
        <v>5</v>
      </c>
      <c r="Q9" s="185">
        <v>679.284</v>
      </c>
      <c r="R9" s="185">
        <f t="shared" si="0"/>
        <v>0</v>
      </c>
      <c r="S9" s="185">
        <f t="shared" si="0"/>
        <v>614.7569</v>
      </c>
      <c r="T9" s="185">
        <f t="shared" si="0"/>
        <v>614.7569</v>
      </c>
      <c r="U9" s="185">
        <f t="shared" si="0"/>
        <v>0</v>
      </c>
      <c r="V9" s="185">
        <f t="shared" si="0"/>
        <v>1942.77</v>
      </c>
    </row>
    <row r="10" spans="1:22" s="176" customFormat="1" ht="27.75" customHeight="1">
      <c r="A10" s="186" t="s">
        <v>13</v>
      </c>
      <c r="B10" s="184">
        <v>0</v>
      </c>
      <c r="C10" s="185">
        <v>0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4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4">
        <v>1</v>
      </c>
      <c r="Q10" s="185">
        <v>420.9081</v>
      </c>
      <c r="R10" s="185">
        <v>0</v>
      </c>
      <c r="S10" s="185">
        <v>377.6597</v>
      </c>
      <c r="T10" s="185">
        <v>377.6597</v>
      </c>
      <c r="U10" s="185">
        <v>0</v>
      </c>
      <c r="V10" s="185">
        <v>1013.65</v>
      </c>
    </row>
    <row r="11" spans="1:22" s="176" customFormat="1" ht="28.5" customHeight="1">
      <c r="A11" s="183" t="s">
        <v>14</v>
      </c>
      <c r="B11" s="184">
        <v>0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4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4">
        <v>0</v>
      </c>
      <c r="Q11" s="185">
        <v>215.8515</v>
      </c>
      <c r="R11" s="185">
        <v>0</v>
      </c>
      <c r="S11" s="185">
        <v>196.2076</v>
      </c>
      <c r="T11" s="185">
        <v>196.2076</v>
      </c>
      <c r="U11" s="185">
        <v>0</v>
      </c>
      <c r="V11" s="185">
        <v>805.07</v>
      </c>
    </row>
    <row r="12" spans="1:22" s="176" customFormat="1" ht="28.5" customHeight="1">
      <c r="A12" s="183" t="s">
        <v>15</v>
      </c>
      <c r="B12" s="184">
        <v>1</v>
      </c>
      <c r="C12" s="185">
        <v>665</v>
      </c>
      <c r="D12" s="185">
        <v>532</v>
      </c>
      <c r="E12" s="185">
        <v>0</v>
      </c>
      <c r="F12" s="185">
        <v>1.12</v>
      </c>
      <c r="G12" s="185">
        <v>532</v>
      </c>
      <c r="H12" s="185">
        <v>2463.53</v>
      </c>
      <c r="I12" s="184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4">
        <v>4</v>
      </c>
      <c r="Q12" s="185">
        <v>42.5244</v>
      </c>
      <c r="R12" s="185">
        <v>0</v>
      </c>
      <c r="S12" s="185">
        <v>40.8896</v>
      </c>
      <c r="T12" s="185">
        <v>40.8896</v>
      </c>
      <c r="U12" s="185">
        <v>0</v>
      </c>
      <c r="V12" s="185">
        <v>124.05</v>
      </c>
    </row>
    <row r="13" spans="2:21" s="2" customFormat="1" ht="26.25" customHeight="1">
      <c r="B13" s="17" t="s">
        <v>73</v>
      </c>
      <c r="C13" s="17"/>
      <c r="D13" s="38"/>
      <c r="H13" s="41"/>
      <c r="I13" s="19" t="s">
        <v>74</v>
      </c>
      <c r="J13" s="19"/>
      <c r="O13" s="40"/>
      <c r="P13" s="123" t="s">
        <v>20</v>
      </c>
      <c r="Q13" s="123"/>
      <c r="R13" s="188">
        <v>42979</v>
      </c>
      <c r="S13" s="188"/>
      <c r="T13" s="20"/>
      <c r="U13" s="20"/>
    </row>
  </sheetData>
  <sheetProtection/>
  <mergeCells count="38">
    <mergeCell ref="A1:V1"/>
    <mergeCell ref="A4:E4"/>
    <mergeCell ref="F4:Q4"/>
    <mergeCell ref="B5:H5"/>
    <mergeCell ref="I5:O5"/>
    <mergeCell ref="P5:V5"/>
    <mergeCell ref="C6:D6"/>
    <mergeCell ref="E6:F6"/>
    <mergeCell ref="J6:K6"/>
    <mergeCell ref="L6:M6"/>
    <mergeCell ref="Q6:R6"/>
    <mergeCell ref="S6:T6"/>
    <mergeCell ref="B13:C13"/>
    <mergeCell ref="I13:J13"/>
    <mergeCell ref="P13:Q13"/>
    <mergeCell ref="R13:S13"/>
    <mergeCell ref="A5:A8"/>
    <mergeCell ref="B6:B8"/>
    <mergeCell ref="C7:C8"/>
    <mergeCell ref="D7:D8"/>
    <mergeCell ref="E7:E8"/>
    <mergeCell ref="F7:F8"/>
    <mergeCell ref="G6:G8"/>
    <mergeCell ref="H6:H8"/>
    <mergeCell ref="I6:I8"/>
    <mergeCell ref="J7:J8"/>
    <mergeCell ref="K7:K8"/>
    <mergeCell ref="L7:L8"/>
    <mergeCell ref="M7:M8"/>
    <mergeCell ref="N6:N8"/>
    <mergeCell ref="O6:O8"/>
    <mergeCell ref="P6:P8"/>
    <mergeCell ref="Q7:Q8"/>
    <mergeCell ref="R7:R8"/>
    <mergeCell ref="S7:S8"/>
    <mergeCell ref="T7:T8"/>
    <mergeCell ref="U6:U8"/>
    <mergeCell ref="V6:V8"/>
  </mergeCells>
  <printOptions horizontalCentered="1"/>
  <pageMargins left="0.16" right="0.16" top="0.39" bottom="0.2" header="0.51" footer="0.59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K23"/>
  <sheetViews>
    <sheetView zoomScale="85" zoomScaleNormal="85" workbookViewId="0" topLeftCell="A1">
      <selection activeCell="AJ23" sqref="AJ23"/>
    </sheetView>
  </sheetViews>
  <sheetFormatPr defaultColWidth="9.00390625" defaultRowHeight="14.25"/>
  <cols>
    <col min="1" max="1" width="7.625" style="125" customWidth="1"/>
    <col min="2" max="2" width="8.50390625" style="126" customWidth="1"/>
    <col min="3" max="3" width="5.125" style="126" customWidth="1"/>
    <col min="4" max="4" width="7.00390625" style="127" customWidth="1"/>
    <col min="5" max="5" width="5.625" style="128" customWidth="1"/>
    <col min="6" max="6" width="5.125" style="126" customWidth="1"/>
    <col min="7" max="7" width="6.875" style="126" customWidth="1"/>
    <col min="8" max="8" width="5.125" style="126" customWidth="1"/>
    <col min="9" max="9" width="9.125" style="126" customWidth="1"/>
    <col min="10" max="10" width="5.125" style="126" customWidth="1"/>
    <col min="11" max="11" width="7.75390625" style="126" customWidth="1"/>
    <col min="12" max="12" width="5.125" style="126" customWidth="1"/>
    <col min="13" max="13" width="9.625" style="126" customWidth="1"/>
    <col min="14" max="14" width="5.125" style="126" customWidth="1"/>
    <col min="15" max="15" width="7.875" style="126" customWidth="1"/>
    <col min="16" max="16" width="5.125" style="126" customWidth="1"/>
    <col min="17" max="17" width="9.625" style="126" customWidth="1"/>
    <col min="18" max="18" width="4.25390625" style="126" customWidth="1"/>
    <col min="19" max="19" width="7.375" style="126" customWidth="1"/>
    <col min="20" max="22" width="5.125" style="126" customWidth="1"/>
    <col min="23" max="23" width="7.625" style="126" customWidth="1"/>
    <col min="24" max="24" width="5.125" style="126" customWidth="1"/>
    <col min="25" max="25" width="8.75390625" style="126" customWidth="1"/>
    <col min="26" max="26" width="5.125" style="126" customWidth="1"/>
    <col min="27" max="27" width="7.875" style="126" customWidth="1"/>
    <col min="28" max="28" width="5.125" style="126" customWidth="1"/>
    <col min="29" max="29" width="9.875" style="126" customWidth="1"/>
    <col min="30" max="37" width="5.125" style="126" customWidth="1"/>
    <col min="38" max="16384" width="9.00390625" style="125" customWidth="1"/>
  </cols>
  <sheetData>
    <row r="1" spans="2:37" ht="49.5" customHeight="1">
      <c r="B1" s="129" t="s">
        <v>75</v>
      </c>
      <c r="C1" s="129"/>
      <c r="D1" s="130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1:37" s="131" customFormat="1" ht="13.5" customHeight="1">
      <c r="K2" s="132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G2" s="168"/>
      <c r="AH2" s="168" t="s">
        <v>76</v>
      </c>
      <c r="AI2" s="168"/>
      <c r="AJ2" s="168"/>
      <c r="AK2" s="168"/>
    </row>
    <row r="3" spans="4:37" s="131" customFormat="1" ht="13.5" customHeight="1">
      <c r="D3" s="133"/>
      <c r="E3" s="134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G3" s="168"/>
      <c r="AH3" s="168" t="s">
        <v>2</v>
      </c>
      <c r="AI3" s="168"/>
      <c r="AJ3" s="168"/>
      <c r="AK3" s="168"/>
    </row>
    <row r="4" spans="4:37" s="131" customFormat="1" ht="13.5" customHeight="1">
      <c r="D4" s="133"/>
      <c r="E4" s="134"/>
      <c r="K4" s="153"/>
      <c r="L4" s="153"/>
      <c r="O4" s="154"/>
      <c r="P4" s="154"/>
      <c r="Q4" s="154"/>
      <c r="R4" s="162">
        <v>42948</v>
      </c>
      <c r="S4" s="153"/>
      <c r="T4" s="153"/>
      <c r="U4" s="153"/>
      <c r="V4" s="163"/>
      <c r="W4" s="163"/>
      <c r="X4" s="163"/>
      <c r="Y4" s="163"/>
      <c r="Z4" s="163"/>
      <c r="AA4" s="163"/>
      <c r="AB4" s="163"/>
      <c r="AC4" s="163"/>
      <c r="AG4" s="169"/>
      <c r="AH4" s="169" t="s">
        <v>77</v>
      </c>
      <c r="AI4" s="169"/>
      <c r="AJ4" s="169"/>
      <c r="AK4" s="161"/>
    </row>
    <row r="5" spans="1:37" ht="21.75" customHeight="1">
      <c r="A5" s="135" t="s">
        <v>78</v>
      </c>
      <c r="B5" s="135"/>
      <c r="C5" s="135" t="s">
        <v>79</v>
      </c>
      <c r="D5" s="136"/>
      <c r="E5" s="135"/>
      <c r="F5" s="137" t="s">
        <v>80</v>
      </c>
      <c r="G5" s="138"/>
      <c r="H5" s="138"/>
      <c r="I5" s="155"/>
      <c r="J5" s="135" t="s">
        <v>81</v>
      </c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7" t="s">
        <v>82</v>
      </c>
      <c r="AE5" s="138"/>
      <c r="AF5" s="138"/>
      <c r="AG5" s="155"/>
      <c r="AH5" s="137" t="s">
        <v>83</v>
      </c>
      <c r="AI5" s="138"/>
      <c r="AJ5" s="138"/>
      <c r="AK5" s="155"/>
    </row>
    <row r="6" spans="1:37" ht="21.75" customHeight="1">
      <c r="A6" s="135"/>
      <c r="B6" s="135"/>
      <c r="C6" s="135" t="s">
        <v>84</v>
      </c>
      <c r="D6" s="136" t="s">
        <v>85</v>
      </c>
      <c r="E6" s="135"/>
      <c r="F6" s="139"/>
      <c r="G6" s="140"/>
      <c r="H6" s="140"/>
      <c r="I6" s="156"/>
      <c r="J6" s="135" t="s">
        <v>86</v>
      </c>
      <c r="K6" s="135"/>
      <c r="L6" s="135"/>
      <c r="M6" s="135"/>
      <c r="N6" s="135" t="s">
        <v>87</v>
      </c>
      <c r="O6" s="135"/>
      <c r="P6" s="135"/>
      <c r="Q6" s="135"/>
      <c r="R6" s="135" t="s">
        <v>88</v>
      </c>
      <c r="S6" s="135"/>
      <c r="T6" s="135"/>
      <c r="U6" s="135"/>
      <c r="V6" s="135" t="s">
        <v>89</v>
      </c>
      <c r="W6" s="135"/>
      <c r="X6" s="135"/>
      <c r="Y6" s="135"/>
      <c r="Z6" s="135" t="s">
        <v>90</v>
      </c>
      <c r="AA6" s="135"/>
      <c r="AB6" s="135"/>
      <c r="AC6" s="135"/>
      <c r="AD6" s="139"/>
      <c r="AE6" s="140"/>
      <c r="AF6" s="140"/>
      <c r="AG6" s="156"/>
      <c r="AH6" s="139"/>
      <c r="AI6" s="140"/>
      <c r="AJ6" s="140"/>
      <c r="AK6" s="156"/>
    </row>
    <row r="7" spans="1:37" ht="21.75" customHeight="1">
      <c r="A7" s="135"/>
      <c r="B7" s="135"/>
      <c r="C7" s="135"/>
      <c r="D7" s="136"/>
      <c r="E7" s="141" t="s">
        <v>91</v>
      </c>
      <c r="F7" s="135" t="s">
        <v>92</v>
      </c>
      <c r="G7" s="135" t="s">
        <v>85</v>
      </c>
      <c r="H7" s="135"/>
      <c r="I7" s="157" t="s">
        <v>93</v>
      </c>
      <c r="J7" s="135" t="s">
        <v>92</v>
      </c>
      <c r="K7" s="135" t="s">
        <v>85</v>
      </c>
      <c r="L7" s="135"/>
      <c r="M7" s="135" t="s">
        <v>94</v>
      </c>
      <c r="N7" s="135" t="s">
        <v>92</v>
      </c>
      <c r="O7" s="135" t="s">
        <v>85</v>
      </c>
      <c r="P7" s="135"/>
      <c r="Q7" s="135" t="s">
        <v>94</v>
      </c>
      <c r="R7" s="135" t="s">
        <v>92</v>
      </c>
      <c r="S7" s="135" t="s">
        <v>85</v>
      </c>
      <c r="T7" s="135"/>
      <c r="U7" s="135" t="s">
        <v>94</v>
      </c>
      <c r="V7" s="135" t="s">
        <v>92</v>
      </c>
      <c r="W7" s="135" t="s">
        <v>85</v>
      </c>
      <c r="X7" s="135"/>
      <c r="Y7" s="135" t="s">
        <v>94</v>
      </c>
      <c r="Z7" s="135" t="s">
        <v>92</v>
      </c>
      <c r="AA7" s="135" t="s">
        <v>85</v>
      </c>
      <c r="AB7" s="135"/>
      <c r="AC7" s="135" t="s">
        <v>94</v>
      </c>
      <c r="AD7" s="157" t="s">
        <v>92</v>
      </c>
      <c r="AE7" s="137" t="s">
        <v>85</v>
      </c>
      <c r="AF7" s="155"/>
      <c r="AG7" s="157" t="s">
        <v>95</v>
      </c>
      <c r="AH7" s="157" t="s">
        <v>92</v>
      </c>
      <c r="AI7" s="137" t="s">
        <v>85</v>
      </c>
      <c r="AJ7" s="155"/>
      <c r="AK7" s="157" t="s">
        <v>96</v>
      </c>
    </row>
    <row r="8" spans="1:37" ht="21.75" customHeight="1">
      <c r="A8" s="135"/>
      <c r="B8" s="135"/>
      <c r="C8" s="135"/>
      <c r="D8" s="136"/>
      <c r="E8" s="141"/>
      <c r="F8" s="135"/>
      <c r="G8" s="135"/>
      <c r="H8" s="135" t="s">
        <v>91</v>
      </c>
      <c r="I8" s="158"/>
      <c r="J8" s="135"/>
      <c r="K8" s="135"/>
      <c r="L8" s="135" t="s">
        <v>91</v>
      </c>
      <c r="M8" s="135"/>
      <c r="N8" s="135"/>
      <c r="O8" s="135"/>
      <c r="P8" s="135" t="s">
        <v>91</v>
      </c>
      <c r="Q8" s="135"/>
      <c r="R8" s="135"/>
      <c r="S8" s="135"/>
      <c r="T8" s="135" t="s">
        <v>91</v>
      </c>
      <c r="U8" s="135"/>
      <c r="V8" s="135"/>
      <c r="W8" s="135"/>
      <c r="X8" s="135" t="s">
        <v>91</v>
      </c>
      <c r="Y8" s="135"/>
      <c r="Z8" s="135"/>
      <c r="AA8" s="135"/>
      <c r="AB8" s="135" t="s">
        <v>91</v>
      </c>
      <c r="AC8" s="135"/>
      <c r="AD8" s="164"/>
      <c r="AE8" s="165"/>
      <c r="AF8" s="157" t="s">
        <v>91</v>
      </c>
      <c r="AG8" s="164"/>
      <c r="AH8" s="164"/>
      <c r="AI8" s="165"/>
      <c r="AJ8" s="157" t="s">
        <v>91</v>
      </c>
      <c r="AK8" s="164"/>
    </row>
    <row r="9" spans="1:37" s="170" customFormat="1" ht="30.75" customHeight="1">
      <c r="A9" s="135" t="s">
        <v>86</v>
      </c>
      <c r="B9" s="135"/>
      <c r="C9" s="171">
        <f aca="true" t="shared" si="0" ref="C9:AC9">C10+C11+C13+C15+C16+C17+C18+C19+C20+C21+C22</f>
        <v>281</v>
      </c>
      <c r="D9" s="172">
        <f t="shared" si="0"/>
        <v>128.803091</v>
      </c>
      <c r="E9" s="172">
        <f t="shared" si="0"/>
        <v>0</v>
      </c>
      <c r="F9" s="171">
        <f t="shared" si="0"/>
        <v>212</v>
      </c>
      <c r="G9" s="172">
        <f t="shared" si="0"/>
        <v>13.239379</v>
      </c>
      <c r="H9" s="172">
        <f t="shared" si="0"/>
        <v>0</v>
      </c>
      <c r="I9" s="171">
        <f t="shared" si="0"/>
        <v>2359.6255</v>
      </c>
      <c r="J9" s="171">
        <f t="shared" si="0"/>
        <v>69</v>
      </c>
      <c r="K9" s="172">
        <f t="shared" si="0"/>
        <v>114.966346</v>
      </c>
      <c r="L9" s="172">
        <f t="shared" si="0"/>
        <v>0</v>
      </c>
      <c r="M9" s="172">
        <f t="shared" si="0"/>
        <v>92274.75409999999</v>
      </c>
      <c r="N9" s="171">
        <f t="shared" si="0"/>
        <v>25</v>
      </c>
      <c r="O9" s="172">
        <f t="shared" si="0"/>
        <v>2.2379339999999996</v>
      </c>
      <c r="P9" s="172">
        <f t="shared" si="0"/>
        <v>0</v>
      </c>
      <c r="Q9" s="172">
        <f t="shared" si="0"/>
        <v>1148.5040999999999</v>
      </c>
      <c r="R9" s="171">
        <f t="shared" si="0"/>
        <v>0</v>
      </c>
      <c r="S9" s="171">
        <f t="shared" si="0"/>
        <v>0</v>
      </c>
      <c r="T9" s="171">
        <f t="shared" si="0"/>
        <v>0</v>
      </c>
      <c r="U9" s="171">
        <f t="shared" si="0"/>
        <v>0</v>
      </c>
      <c r="V9" s="171">
        <f t="shared" si="0"/>
        <v>5</v>
      </c>
      <c r="W9" s="172">
        <f t="shared" si="0"/>
        <v>23.098319</v>
      </c>
      <c r="X9" s="172">
        <f t="shared" si="0"/>
        <v>0</v>
      </c>
      <c r="Y9" s="172">
        <f t="shared" si="0"/>
        <v>24558</v>
      </c>
      <c r="Z9" s="171">
        <f t="shared" si="0"/>
        <v>39</v>
      </c>
      <c r="AA9" s="172">
        <f t="shared" si="0"/>
        <v>90.23009299999998</v>
      </c>
      <c r="AB9" s="172">
        <f t="shared" si="0"/>
        <v>0</v>
      </c>
      <c r="AC9" s="172">
        <f t="shared" si="0"/>
        <v>66568.25</v>
      </c>
      <c r="AD9" s="171">
        <f aca="true" t="shared" si="1" ref="AD9:AK9">AD10+AD11+AD13+AD15+AD16+AD17+AD18+AD19+AD20+AD21+AD22</f>
        <v>0</v>
      </c>
      <c r="AE9" s="171">
        <f t="shared" si="1"/>
        <v>0</v>
      </c>
      <c r="AF9" s="171">
        <f t="shared" si="1"/>
        <v>0</v>
      </c>
      <c r="AG9" s="171">
        <f t="shared" si="1"/>
        <v>0</v>
      </c>
      <c r="AH9" s="171">
        <f t="shared" si="1"/>
        <v>0</v>
      </c>
      <c r="AI9" s="171">
        <f t="shared" si="1"/>
        <v>0</v>
      </c>
      <c r="AJ9" s="171">
        <f t="shared" si="1"/>
        <v>0</v>
      </c>
      <c r="AK9" s="171">
        <f t="shared" si="1"/>
        <v>0</v>
      </c>
    </row>
    <row r="10" spans="1:37" s="170" customFormat="1" ht="30.75" customHeight="1">
      <c r="A10" s="135" t="s">
        <v>52</v>
      </c>
      <c r="B10" s="135"/>
      <c r="C10" s="171">
        <v>5</v>
      </c>
      <c r="D10" s="172">
        <v>20.448822</v>
      </c>
      <c r="E10" s="172">
        <v>0</v>
      </c>
      <c r="F10" s="171">
        <v>0</v>
      </c>
      <c r="G10" s="172">
        <v>0</v>
      </c>
      <c r="H10" s="172">
        <v>0</v>
      </c>
      <c r="I10" s="172">
        <v>0</v>
      </c>
      <c r="J10" s="171">
        <v>5</v>
      </c>
      <c r="K10" s="172">
        <v>20.448856</v>
      </c>
      <c r="L10" s="172">
        <v>0</v>
      </c>
      <c r="M10" s="172">
        <v>17334.499799999998</v>
      </c>
      <c r="N10" s="171">
        <v>0</v>
      </c>
      <c r="O10" s="172">
        <v>0</v>
      </c>
      <c r="P10" s="172">
        <v>0</v>
      </c>
      <c r="Q10" s="172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2">
        <v>7.7619</v>
      </c>
      <c r="X10" s="172">
        <v>0</v>
      </c>
      <c r="Y10" s="172">
        <v>8271.6</v>
      </c>
      <c r="Z10" s="171">
        <v>5</v>
      </c>
      <c r="AA10" s="172">
        <v>12.686956</v>
      </c>
      <c r="AB10" s="172">
        <v>0</v>
      </c>
      <c r="AC10" s="172">
        <v>9062.8998</v>
      </c>
      <c r="AD10" s="173">
        <v>0</v>
      </c>
      <c r="AE10" s="173">
        <v>0</v>
      </c>
      <c r="AF10" s="173">
        <v>0</v>
      </c>
      <c r="AG10" s="173">
        <v>0</v>
      </c>
      <c r="AH10" s="173">
        <v>0</v>
      </c>
      <c r="AI10" s="173">
        <v>0</v>
      </c>
      <c r="AJ10" s="173">
        <v>0</v>
      </c>
      <c r="AK10" s="173">
        <v>0</v>
      </c>
    </row>
    <row r="11" spans="1:37" s="170" customFormat="1" ht="30.75" customHeight="1">
      <c r="A11" s="135" t="s">
        <v>53</v>
      </c>
      <c r="B11" s="135" t="s">
        <v>97</v>
      </c>
      <c r="C11" s="171">
        <v>14</v>
      </c>
      <c r="D11" s="172">
        <v>45.294575</v>
      </c>
      <c r="E11" s="172">
        <v>0</v>
      </c>
      <c r="F11" s="171">
        <v>0</v>
      </c>
      <c r="G11" s="172">
        <v>0</v>
      </c>
      <c r="H11" s="172">
        <v>0</v>
      </c>
      <c r="I11" s="172">
        <v>0</v>
      </c>
      <c r="J11" s="171">
        <v>14</v>
      </c>
      <c r="K11" s="172">
        <v>45.294579</v>
      </c>
      <c r="L11" s="172">
        <v>0</v>
      </c>
      <c r="M11" s="172">
        <v>5670.0346</v>
      </c>
      <c r="N11" s="171">
        <v>1</v>
      </c>
      <c r="O11" s="172">
        <v>0.008622</v>
      </c>
      <c r="P11" s="172">
        <v>0</v>
      </c>
      <c r="Q11" s="172">
        <v>1.0346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2">
        <v>0</v>
      </c>
      <c r="X11" s="172">
        <v>0</v>
      </c>
      <c r="Y11" s="172">
        <v>0</v>
      </c>
      <c r="Z11" s="171">
        <v>13</v>
      </c>
      <c r="AA11" s="172">
        <v>45.285956999999996</v>
      </c>
      <c r="AB11" s="172">
        <v>0</v>
      </c>
      <c r="AC11" s="172">
        <v>5669</v>
      </c>
      <c r="AD11" s="173">
        <v>0</v>
      </c>
      <c r="AE11" s="173">
        <v>0</v>
      </c>
      <c r="AF11" s="173">
        <v>0</v>
      </c>
      <c r="AG11" s="173">
        <v>0</v>
      </c>
      <c r="AH11" s="173">
        <v>0</v>
      </c>
      <c r="AI11" s="173">
        <v>0</v>
      </c>
      <c r="AJ11" s="173">
        <v>0</v>
      </c>
      <c r="AK11" s="173">
        <v>0</v>
      </c>
    </row>
    <row r="12" spans="1:37" s="170" customFormat="1" ht="30.75" customHeight="1">
      <c r="A12" s="135"/>
      <c r="B12" s="135" t="s">
        <v>98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3"/>
      <c r="AE12" s="173"/>
      <c r="AF12" s="173"/>
      <c r="AG12" s="173"/>
      <c r="AH12" s="173"/>
      <c r="AI12" s="173"/>
      <c r="AJ12" s="173"/>
      <c r="AK12" s="173"/>
    </row>
    <row r="13" spans="1:37" s="170" customFormat="1" ht="30.75" customHeight="1">
      <c r="A13" s="135" t="s">
        <v>54</v>
      </c>
      <c r="B13" s="135" t="s">
        <v>99</v>
      </c>
      <c r="C13" s="171">
        <v>50</v>
      </c>
      <c r="D13" s="172">
        <v>49.220315</v>
      </c>
      <c r="E13" s="172">
        <v>0</v>
      </c>
      <c r="F13" s="171">
        <v>0</v>
      </c>
      <c r="G13" s="172">
        <v>0</v>
      </c>
      <c r="H13" s="172">
        <v>0</v>
      </c>
      <c r="I13" s="172">
        <v>0</v>
      </c>
      <c r="J13" s="171">
        <v>50</v>
      </c>
      <c r="K13" s="172">
        <v>49.222910999999996</v>
      </c>
      <c r="L13" s="172">
        <v>0</v>
      </c>
      <c r="M13" s="172">
        <v>69270.2197</v>
      </c>
      <c r="N13" s="171">
        <v>24</v>
      </c>
      <c r="O13" s="172">
        <v>2.2293119999999997</v>
      </c>
      <c r="P13" s="172">
        <v>0</v>
      </c>
      <c r="Q13" s="172">
        <v>1147.4695</v>
      </c>
      <c r="R13" s="171">
        <v>0</v>
      </c>
      <c r="S13" s="171">
        <v>0</v>
      </c>
      <c r="T13" s="171">
        <v>0</v>
      </c>
      <c r="U13" s="171">
        <v>0</v>
      </c>
      <c r="V13" s="171">
        <v>5</v>
      </c>
      <c r="W13" s="172">
        <v>15.336419</v>
      </c>
      <c r="X13" s="172">
        <v>0</v>
      </c>
      <c r="Y13" s="172">
        <v>16286.4</v>
      </c>
      <c r="Z13" s="171">
        <v>21</v>
      </c>
      <c r="AA13" s="172">
        <v>31.657179999999997</v>
      </c>
      <c r="AB13" s="172">
        <v>0</v>
      </c>
      <c r="AC13" s="172">
        <v>51836.3502</v>
      </c>
      <c r="AD13" s="173">
        <v>0</v>
      </c>
      <c r="AE13" s="173">
        <v>0</v>
      </c>
      <c r="AF13" s="173">
        <v>0</v>
      </c>
      <c r="AG13" s="173">
        <v>0</v>
      </c>
      <c r="AH13" s="173">
        <v>0</v>
      </c>
      <c r="AI13" s="173">
        <v>0</v>
      </c>
      <c r="AJ13" s="173">
        <v>0</v>
      </c>
      <c r="AK13" s="173">
        <v>0</v>
      </c>
    </row>
    <row r="14" spans="1:37" s="170" customFormat="1" ht="39.75" customHeight="1">
      <c r="A14" s="135"/>
      <c r="B14" s="135" t="s">
        <v>100</v>
      </c>
      <c r="C14" s="171">
        <v>16</v>
      </c>
      <c r="D14" s="172">
        <v>32.374804</v>
      </c>
      <c r="E14" s="172">
        <v>0</v>
      </c>
      <c r="F14" s="171">
        <v>0</v>
      </c>
      <c r="G14" s="172">
        <v>0</v>
      </c>
      <c r="H14" s="172">
        <v>0</v>
      </c>
      <c r="I14" s="172">
        <v>0</v>
      </c>
      <c r="J14" s="171">
        <v>16</v>
      </c>
      <c r="K14" s="172">
        <v>32.377404</v>
      </c>
      <c r="L14" s="172">
        <v>0</v>
      </c>
      <c r="M14" s="172">
        <v>29572.424</v>
      </c>
      <c r="N14" s="171">
        <v>2</v>
      </c>
      <c r="O14" s="172">
        <v>0.0126</v>
      </c>
      <c r="P14" s="172">
        <v>0</v>
      </c>
      <c r="Q14" s="172">
        <v>16.774</v>
      </c>
      <c r="R14" s="171">
        <v>0</v>
      </c>
      <c r="S14" s="171">
        <v>0</v>
      </c>
      <c r="T14" s="171">
        <v>0</v>
      </c>
      <c r="U14" s="171">
        <v>0</v>
      </c>
      <c r="V14" s="171">
        <v>5</v>
      </c>
      <c r="W14" s="172">
        <v>15.336419</v>
      </c>
      <c r="X14" s="172">
        <v>0</v>
      </c>
      <c r="Y14" s="172">
        <v>16286.4</v>
      </c>
      <c r="Z14" s="171">
        <v>9</v>
      </c>
      <c r="AA14" s="172">
        <v>17.028385</v>
      </c>
      <c r="AB14" s="172">
        <v>0</v>
      </c>
      <c r="AC14" s="172">
        <v>13269.25</v>
      </c>
      <c r="AD14" s="173">
        <v>0</v>
      </c>
      <c r="AE14" s="173">
        <v>0</v>
      </c>
      <c r="AF14" s="173">
        <v>0</v>
      </c>
      <c r="AG14" s="173">
        <v>0</v>
      </c>
      <c r="AH14" s="173">
        <v>0</v>
      </c>
      <c r="AI14" s="173">
        <v>0</v>
      </c>
      <c r="AJ14" s="173">
        <v>0</v>
      </c>
      <c r="AK14" s="173">
        <v>0</v>
      </c>
    </row>
    <row r="15" spans="1:37" s="170" customFormat="1" ht="30.75" customHeight="1">
      <c r="A15" s="135"/>
      <c r="B15" s="135" t="s">
        <v>101</v>
      </c>
      <c r="C15" s="171">
        <v>205</v>
      </c>
      <c r="D15" s="172">
        <v>7.3876599999999994</v>
      </c>
      <c r="E15" s="172">
        <v>0</v>
      </c>
      <c r="F15" s="171">
        <v>205</v>
      </c>
      <c r="G15" s="172">
        <v>7.3876599999999994</v>
      </c>
      <c r="H15" s="172">
        <v>0</v>
      </c>
      <c r="I15" s="172">
        <v>1222.9419</v>
      </c>
      <c r="J15" s="171">
        <v>0</v>
      </c>
      <c r="K15" s="172">
        <v>0</v>
      </c>
      <c r="L15" s="172">
        <v>0</v>
      </c>
      <c r="M15" s="172">
        <v>0</v>
      </c>
      <c r="N15" s="171">
        <v>0</v>
      </c>
      <c r="O15" s="172">
        <v>0</v>
      </c>
      <c r="P15" s="172">
        <v>0</v>
      </c>
      <c r="Q15" s="172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2">
        <v>0</v>
      </c>
      <c r="X15" s="172">
        <v>0</v>
      </c>
      <c r="Y15" s="172">
        <v>0</v>
      </c>
      <c r="Z15" s="171">
        <v>0</v>
      </c>
      <c r="AA15" s="172">
        <v>0</v>
      </c>
      <c r="AB15" s="172">
        <v>0</v>
      </c>
      <c r="AC15" s="172">
        <v>0</v>
      </c>
      <c r="AD15" s="135"/>
      <c r="AE15" s="135"/>
      <c r="AF15" s="135"/>
      <c r="AG15" s="135"/>
      <c r="AH15" s="135"/>
      <c r="AI15" s="135"/>
      <c r="AJ15" s="135"/>
      <c r="AK15" s="135"/>
    </row>
    <row r="16" spans="1:37" s="170" customFormat="1" ht="30.75" customHeight="1">
      <c r="A16" s="135"/>
      <c r="B16" s="135" t="s">
        <v>102</v>
      </c>
      <c r="C16" s="171">
        <v>1</v>
      </c>
      <c r="D16" s="172">
        <v>0.10336</v>
      </c>
      <c r="E16" s="172">
        <v>0</v>
      </c>
      <c r="F16" s="171">
        <v>1</v>
      </c>
      <c r="G16" s="172">
        <v>0.10336</v>
      </c>
      <c r="H16" s="172">
        <v>0</v>
      </c>
      <c r="I16" s="172">
        <v>27.9</v>
      </c>
      <c r="J16" s="171">
        <v>0</v>
      </c>
      <c r="K16" s="172">
        <v>0</v>
      </c>
      <c r="L16" s="172">
        <v>0</v>
      </c>
      <c r="M16" s="172">
        <v>0</v>
      </c>
      <c r="N16" s="171">
        <v>0</v>
      </c>
      <c r="O16" s="172">
        <v>0</v>
      </c>
      <c r="P16" s="172"/>
      <c r="Q16" s="172"/>
      <c r="R16" s="171"/>
      <c r="S16" s="171"/>
      <c r="T16" s="171"/>
      <c r="U16" s="171"/>
      <c r="V16" s="171"/>
      <c r="W16" s="172"/>
      <c r="X16" s="172"/>
      <c r="Y16" s="172"/>
      <c r="Z16" s="171"/>
      <c r="AA16" s="172"/>
      <c r="AB16" s="172"/>
      <c r="AC16" s="172"/>
      <c r="AD16" s="135"/>
      <c r="AE16" s="135"/>
      <c r="AF16" s="135"/>
      <c r="AG16" s="135"/>
      <c r="AH16" s="135"/>
      <c r="AI16" s="135"/>
      <c r="AJ16" s="135"/>
      <c r="AK16" s="135"/>
    </row>
    <row r="17" spans="1:37" s="170" customFormat="1" ht="30.75" customHeight="1">
      <c r="A17" s="135"/>
      <c r="B17" s="135" t="s">
        <v>103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35"/>
      <c r="AE17" s="135"/>
      <c r="AF17" s="135"/>
      <c r="AG17" s="135"/>
      <c r="AH17" s="135"/>
      <c r="AI17" s="135"/>
      <c r="AJ17" s="135"/>
      <c r="AK17" s="135"/>
    </row>
    <row r="18" spans="1:37" s="170" customFormat="1" ht="39.75" customHeight="1">
      <c r="A18" s="135" t="s">
        <v>104</v>
      </c>
      <c r="B18" s="135" t="s">
        <v>105</v>
      </c>
      <c r="C18" s="171">
        <v>6</v>
      </c>
      <c r="D18" s="172">
        <v>6.348358999999999</v>
      </c>
      <c r="E18" s="172">
        <v>0</v>
      </c>
      <c r="F18" s="171">
        <v>6</v>
      </c>
      <c r="G18" s="172">
        <v>5.748359</v>
      </c>
      <c r="H18" s="172">
        <v>0</v>
      </c>
      <c r="I18" s="172">
        <v>1108.7836000000002</v>
      </c>
      <c r="J18" s="171">
        <v>0</v>
      </c>
      <c r="K18" s="172">
        <v>0</v>
      </c>
      <c r="L18" s="172">
        <v>0</v>
      </c>
      <c r="M18" s="172">
        <v>0</v>
      </c>
      <c r="N18" s="171">
        <v>0</v>
      </c>
      <c r="O18" s="172">
        <v>0</v>
      </c>
      <c r="P18" s="172">
        <v>0</v>
      </c>
      <c r="Q18" s="172">
        <v>0</v>
      </c>
      <c r="R18" s="171">
        <v>0</v>
      </c>
      <c r="S18" s="171">
        <v>0</v>
      </c>
      <c r="T18" s="171">
        <v>0</v>
      </c>
      <c r="U18" s="171">
        <v>0</v>
      </c>
      <c r="V18" s="171">
        <v>0</v>
      </c>
      <c r="W18" s="172">
        <v>0</v>
      </c>
      <c r="X18" s="172">
        <v>0</v>
      </c>
      <c r="Y18" s="172">
        <v>0</v>
      </c>
      <c r="Z18" s="171">
        <v>0</v>
      </c>
      <c r="AA18" s="172">
        <v>0.6</v>
      </c>
      <c r="AB18" s="172">
        <v>0</v>
      </c>
      <c r="AC18" s="172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</row>
    <row r="19" spans="1:37" s="170" customFormat="1" ht="30.75" customHeight="1">
      <c r="A19" s="135"/>
      <c r="B19" s="135" t="s">
        <v>106</v>
      </c>
      <c r="C19" s="173">
        <f>F19+J19+AD19+AH19</f>
        <v>0</v>
      </c>
      <c r="D19" s="146">
        <f>G19+K19+AE19+AI19</f>
        <v>0</v>
      </c>
      <c r="E19" s="146"/>
      <c r="F19" s="135"/>
      <c r="G19" s="146"/>
      <c r="H19" s="146"/>
      <c r="I19" s="146"/>
      <c r="J19" s="135"/>
      <c r="K19" s="146"/>
      <c r="L19" s="146"/>
      <c r="M19" s="135"/>
      <c r="N19" s="135"/>
      <c r="O19" s="146"/>
      <c r="P19" s="146"/>
      <c r="Q19" s="135"/>
      <c r="R19" s="135"/>
      <c r="S19" s="146"/>
      <c r="T19" s="146"/>
      <c r="U19" s="135"/>
      <c r="V19" s="135"/>
      <c r="W19" s="146"/>
      <c r="X19" s="146"/>
      <c r="Y19" s="135"/>
      <c r="Z19" s="135"/>
      <c r="AA19" s="146"/>
      <c r="AB19" s="146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1:37" s="170" customFormat="1" ht="30.75" customHeight="1">
      <c r="A20" s="135"/>
      <c r="B20" s="135" t="s">
        <v>31</v>
      </c>
      <c r="C20" s="173">
        <v>0</v>
      </c>
      <c r="D20" s="146">
        <v>0</v>
      </c>
      <c r="E20" s="146"/>
      <c r="F20" s="173">
        <v>0</v>
      </c>
      <c r="G20" s="146">
        <v>0</v>
      </c>
      <c r="H20" s="146">
        <v>0</v>
      </c>
      <c r="I20" s="146"/>
      <c r="J20" s="173">
        <v>0</v>
      </c>
      <c r="K20" s="146">
        <v>0</v>
      </c>
      <c r="L20" s="146">
        <v>0</v>
      </c>
      <c r="M20" s="173">
        <v>0</v>
      </c>
      <c r="N20" s="173">
        <v>0</v>
      </c>
      <c r="O20" s="146">
        <v>0</v>
      </c>
      <c r="P20" s="146">
        <v>0</v>
      </c>
      <c r="Q20" s="173">
        <v>0</v>
      </c>
      <c r="R20" s="173">
        <v>0</v>
      </c>
      <c r="S20" s="146">
        <v>0</v>
      </c>
      <c r="T20" s="146">
        <v>0</v>
      </c>
      <c r="U20" s="173">
        <v>0</v>
      </c>
      <c r="V20" s="173">
        <v>0</v>
      </c>
      <c r="W20" s="146">
        <v>0</v>
      </c>
      <c r="X20" s="146">
        <v>0</v>
      </c>
      <c r="Y20" s="173">
        <v>0</v>
      </c>
      <c r="Z20" s="173">
        <v>0</v>
      </c>
      <c r="AA20" s="146">
        <v>0</v>
      </c>
      <c r="AB20" s="146">
        <v>0</v>
      </c>
      <c r="AC20" s="173">
        <v>0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>
        <v>0</v>
      </c>
      <c r="AJ20" s="173">
        <v>0</v>
      </c>
      <c r="AK20" s="173">
        <v>0</v>
      </c>
    </row>
    <row r="21" spans="1:37" s="170" customFormat="1" ht="30.75" customHeight="1">
      <c r="A21" s="135"/>
      <c r="B21" s="135" t="s">
        <v>107</v>
      </c>
      <c r="C21" s="173">
        <f>F21+J21+AD21+AH21</f>
        <v>0</v>
      </c>
      <c r="D21" s="146">
        <f>G21+K21+AE21+AI21</f>
        <v>0</v>
      </c>
      <c r="E21" s="146"/>
      <c r="F21" s="135"/>
      <c r="G21" s="146"/>
      <c r="H21" s="146"/>
      <c r="I21" s="146"/>
      <c r="J21" s="135"/>
      <c r="K21" s="146"/>
      <c r="L21" s="146"/>
      <c r="M21" s="135"/>
      <c r="N21" s="135"/>
      <c r="O21" s="146"/>
      <c r="P21" s="146"/>
      <c r="Q21" s="135"/>
      <c r="R21" s="135"/>
      <c r="S21" s="146"/>
      <c r="T21" s="146"/>
      <c r="U21" s="135"/>
      <c r="V21" s="135"/>
      <c r="W21" s="146"/>
      <c r="X21" s="146"/>
      <c r="Y21" s="135"/>
      <c r="Z21" s="135"/>
      <c r="AA21" s="146"/>
      <c r="AB21" s="146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1:37" s="170" customFormat="1" ht="30.75" customHeight="1">
      <c r="A22" s="135"/>
      <c r="B22" s="135" t="s">
        <v>56</v>
      </c>
      <c r="C22" s="173">
        <f>F22+J22+AD22+AH22</f>
        <v>0</v>
      </c>
      <c r="D22" s="146">
        <f>G22+K22+AE22+AI22</f>
        <v>0</v>
      </c>
      <c r="E22" s="146"/>
      <c r="F22" s="135"/>
      <c r="G22" s="146"/>
      <c r="H22" s="146"/>
      <c r="I22" s="146"/>
      <c r="J22" s="135"/>
      <c r="K22" s="146"/>
      <c r="L22" s="146"/>
      <c r="M22" s="135"/>
      <c r="N22" s="135"/>
      <c r="O22" s="146"/>
      <c r="P22" s="146"/>
      <c r="Q22" s="135"/>
      <c r="R22" s="135"/>
      <c r="S22" s="146"/>
      <c r="T22" s="146"/>
      <c r="U22" s="135"/>
      <c r="V22" s="135"/>
      <c r="W22" s="146"/>
      <c r="X22" s="146"/>
      <c r="Y22" s="135"/>
      <c r="Z22" s="135"/>
      <c r="AA22" s="146"/>
      <c r="AB22" s="146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2" s="2" customFormat="1" ht="26.25" customHeight="1">
      <c r="B23" s="38" t="s">
        <v>16</v>
      </c>
      <c r="C23" s="174" t="s">
        <v>108</v>
      </c>
      <c r="D23" s="174"/>
      <c r="E23" s="175"/>
      <c r="H23" s="41"/>
      <c r="I23" s="41"/>
      <c r="J23" s="41"/>
      <c r="K23" s="41"/>
      <c r="P23" s="41" t="s">
        <v>18</v>
      </c>
      <c r="Q23" s="40" t="s">
        <v>109</v>
      </c>
      <c r="R23" s="40"/>
      <c r="S23" s="22"/>
      <c r="T23" s="20"/>
      <c r="U23" s="20"/>
      <c r="V23" s="20"/>
      <c r="AC23" s="40" t="s">
        <v>20</v>
      </c>
      <c r="AE23" s="166">
        <v>42979</v>
      </c>
      <c r="AF23" s="167"/>
    </row>
  </sheetData>
  <sheetProtection/>
  <mergeCells count="56">
    <mergeCell ref="B1:AK1"/>
    <mergeCell ref="R2:U2"/>
    <mergeCell ref="V2:Y2"/>
    <mergeCell ref="Z2:AC2"/>
    <mergeCell ref="R3:U3"/>
    <mergeCell ref="V3:Y3"/>
    <mergeCell ref="Z3:AC3"/>
    <mergeCell ref="O4:Q4"/>
    <mergeCell ref="R4:U4"/>
    <mergeCell ref="V4:Y4"/>
    <mergeCell ref="Z4:AC4"/>
    <mergeCell ref="C5:E5"/>
    <mergeCell ref="J5:AC5"/>
    <mergeCell ref="D6:E6"/>
    <mergeCell ref="J6:M6"/>
    <mergeCell ref="N6:Q6"/>
    <mergeCell ref="R6:U6"/>
    <mergeCell ref="V6:Y6"/>
    <mergeCell ref="Z6:AC6"/>
    <mergeCell ref="G7:H7"/>
    <mergeCell ref="K7:L7"/>
    <mergeCell ref="O7:P7"/>
    <mergeCell ref="S7:T7"/>
    <mergeCell ref="W7:X7"/>
    <mergeCell ref="AA7:AB7"/>
    <mergeCell ref="AE7:AF7"/>
    <mergeCell ref="AI7:AJ7"/>
    <mergeCell ref="A9:B9"/>
    <mergeCell ref="A10:B10"/>
    <mergeCell ref="C23:D23"/>
    <mergeCell ref="AE23:AF23"/>
    <mergeCell ref="A11:A12"/>
    <mergeCell ref="A13:A17"/>
    <mergeCell ref="A18:A22"/>
    <mergeCell ref="C6:C8"/>
    <mergeCell ref="E7:E8"/>
    <mergeCell ref="F7:F8"/>
    <mergeCell ref="I7:I8"/>
    <mergeCell ref="J7:J8"/>
    <mergeCell ref="M7:M8"/>
    <mergeCell ref="N7:N8"/>
    <mergeCell ref="Q7:Q8"/>
    <mergeCell ref="R7:R8"/>
    <mergeCell ref="U7:U8"/>
    <mergeCell ref="V7:V8"/>
    <mergeCell ref="Y7:Y8"/>
    <mergeCell ref="Z7:Z8"/>
    <mergeCell ref="AC7:AC8"/>
    <mergeCell ref="AD7:AD8"/>
    <mergeCell ref="AG7:AG8"/>
    <mergeCell ref="AH7:AH8"/>
    <mergeCell ref="AK7:AK8"/>
    <mergeCell ref="F5:I6"/>
    <mergeCell ref="AD5:AG6"/>
    <mergeCell ref="AH5:AK6"/>
    <mergeCell ref="A5:B8"/>
  </mergeCells>
  <printOptions horizontalCentered="1"/>
  <pageMargins left="0.2" right="0.16" top="0.79" bottom="0.79" header="0.52" footer="0.51"/>
  <pageSetup horizontalDpi="600" verticalDpi="600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AK14"/>
  <sheetViews>
    <sheetView workbookViewId="0" topLeftCell="A1">
      <selection activeCell="K19" sqref="K19"/>
    </sheetView>
  </sheetViews>
  <sheetFormatPr defaultColWidth="9.00390625" defaultRowHeight="14.25"/>
  <cols>
    <col min="1" max="1" width="7.625" style="125" customWidth="1"/>
    <col min="2" max="2" width="8.50390625" style="126" customWidth="1"/>
    <col min="3" max="3" width="5.125" style="126" customWidth="1"/>
    <col min="4" max="4" width="8.625" style="127" customWidth="1"/>
    <col min="5" max="5" width="5.125" style="128" customWidth="1"/>
    <col min="6" max="6" width="6.125" style="126" customWidth="1"/>
    <col min="7" max="7" width="6.875" style="126" customWidth="1"/>
    <col min="8" max="8" width="5.125" style="126" customWidth="1"/>
    <col min="9" max="9" width="7.125" style="126" customWidth="1"/>
    <col min="10" max="10" width="5.125" style="126" customWidth="1"/>
    <col min="11" max="11" width="7.00390625" style="126" customWidth="1"/>
    <col min="12" max="12" width="5.125" style="126" customWidth="1"/>
    <col min="13" max="13" width="9.375" style="126" customWidth="1"/>
    <col min="14" max="14" width="5.125" style="126" customWidth="1"/>
    <col min="15" max="15" width="7.00390625" style="126" customWidth="1"/>
    <col min="16" max="16" width="5.125" style="126" customWidth="1"/>
    <col min="17" max="17" width="9.50390625" style="126" customWidth="1"/>
    <col min="18" max="18" width="5.125" style="126" customWidth="1"/>
    <col min="19" max="19" width="6.375" style="126" customWidth="1"/>
    <col min="20" max="24" width="5.125" style="126" customWidth="1"/>
    <col min="25" max="25" width="8.00390625" style="126" customWidth="1"/>
    <col min="26" max="26" width="4.50390625" style="126" customWidth="1"/>
    <col min="27" max="27" width="7.625" style="126" customWidth="1"/>
    <col min="28" max="28" width="5.125" style="126" customWidth="1"/>
    <col min="29" max="29" width="9.125" style="126" customWidth="1"/>
    <col min="30" max="37" width="5.125" style="126" customWidth="1"/>
    <col min="38" max="16384" width="9.00390625" style="125" customWidth="1"/>
  </cols>
  <sheetData>
    <row r="1" spans="2:37" ht="49.5" customHeight="1">
      <c r="B1" s="129" t="s">
        <v>75</v>
      </c>
      <c r="C1" s="129"/>
      <c r="D1" s="130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ht="14.25">
      <c r="A2" s="131"/>
      <c r="B2" s="131"/>
      <c r="C2" s="132"/>
      <c r="D2" s="132"/>
      <c r="E2" s="132"/>
      <c r="F2" s="132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31"/>
      <c r="AE2" s="131"/>
      <c r="AF2" s="131"/>
      <c r="AG2" s="168"/>
      <c r="AH2" s="168" t="s">
        <v>76</v>
      </c>
      <c r="AI2" s="168"/>
      <c r="AJ2" s="168"/>
      <c r="AK2" s="168"/>
    </row>
    <row r="3" spans="1:37" ht="14.25">
      <c r="A3" s="131"/>
      <c r="B3" s="131"/>
      <c r="C3" s="131"/>
      <c r="D3" s="133"/>
      <c r="E3" s="134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31"/>
      <c r="AE3" s="131"/>
      <c r="AF3" s="131"/>
      <c r="AG3" s="168"/>
      <c r="AH3" s="168" t="s">
        <v>2</v>
      </c>
      <c r="AI3" s="168"/>
      <c r="AJ3" s="168"/>
      <c r="AK3" s="168"/>
    </row>
    <row r="4" spans="1:37" ht="14.25">
      <c r="A4" s="131"/>
      <c r="B4" s="131"/>
      <c r="C4" s="131"/>
      <c r="D4" s="133"/>
      <c r="E4" s="134"/>
      <c r="F4" s="131"/>
      <c r="G4" s="131"/>
      <c r="H4" s="131"/>
      <c r="I4" s="131"/>
      <c r="J4" s="131"/>
      <c r="K4" s="153"/>
      <c r="L4" s="153"/>
      <c r="M4" s="131"/>
      <c r="N4" s="131"/>
      <c r="O4" s="154"/>
      <c r="P4" s="154"/>
      <c r="Q4" s="154"/>
      <c r="R4" s="162">
        <v>42948</v>
      </c>
      <c r="S4" s="153"/>
      <c r="T4" s="153"/>
      <c r="U4" s="153"/>
      <c r="V4" s="163"/>
      <c r="W4" s="163"/>
      <c r="X4" s="163"/>
      <c r="Y4" s="163"/>
      <c r="Z4" s="163"/>
      <c r="AA4" s="163"/>
      <c r="AB4" s="163"/>
      <c r="AC4" s="163"/>
      <c r="AD4" s="131"/>
      <c r="AE4" s="131"/>
      <c r="AF4" s="131"/>
      <c r="AG4" s="169"/>
      <c r="AH4" s="169" t="s">
        <v>77</v>
      </c>
      <c r="AI4" s="169"/>
      <c r="AJ4" s="169"/>
      <c r="AK4" s="161"/>
    </row>
    <row r="5" spans="1:37" ht="18" customHeight="1">
      <c r="A5" s="135" t="s">
        <v>78</v>
      </c>
      <c r="B5" s="135"/>
      <c r="C5" s="135" t="s">
        <v>79</v>
      </c>
      <c r="D5" s="136"/>
      <c r="E5" s="135"/>
      <c r="F5" s="137" t="s">
        <v>80</v>
      </c>
      <c r="G5" s="138"/>
      <c r="H5" s="138"/>
      <c r="I5" s="155"/>
      <c r="J5" s="135" t="s">
        <v>81</v>
      </c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7" t="s">
        <v>82</v>
      </c>
      <c r="AE5" s="138"/>
      <c r="AF5" s="138"/>
      <c r="AG5" s="155"/>
      <c r="AH5" s="137" t="s">
        <v>83</v>
      </c>
      <c r="AI5" s="138"/>
      <c r="AJ5" s="138"/>
      <c r="AK5" s="155"/>
    </row>
    <row r="6" spans="1:37" ht="18" customHeight="1">
      <c r="A6" s="135"/>
      <c r="B6" s="135"/>
      <c r="C6" s="135" t="s">
        <v>92</v>
      </c>
      <c r="D6" s="136" t="s">
        <v>85</v>
      </c>
      <c r="E6" s="135"/>
      <c r="F6" s="139"/>
      <c r="G6" s="140"/>
      <c r="H6" s="140"/>
      <c r="I6" s="156"/>
      <c r="J6" s="135" t="s">
        <v>86</v>
      </c>
      <c r="K6" s="135"/>
      <c r="L6" s="135"/>
      <c r="M6" s="135"/>
      <c r="N6" s="135" t="s">
        <v>87</v>
      </c>
      <c r="O6" s="135"/>
      <c r="P6" s="135"/>
      <c r="Q6" s="135"/>
      <c r="R6" s="135" t="s">
        <v>88</v>
      </c>
      <c r="S6" s="135"/>
      <c r="T6" s="135"/>
      <c r="U6" s="135"/>
      <c r="V6" s="135" t="s">
        <v>89</v>
      </c>
      <c r="W6" s="135"/>
      <c r="X6" s="135"/>
      <c r="Y6" s="135"/>
      <c r="Z6" s="135" t="s">
        <v>90</v>
      </c>
      <c r="AA6" s="135"/>
      <c r="AB6" s="135"/>
      <c r="AC6" s="135"/>
      <c r="AD6" s="139"/>
      <c r="AE6" s="140"/>
      <c r="AF6" s="140"/>
      <c r="AG6" s="156"/>
      <c r="AH6" s="139"/>
      <c r="AI6" s="140"/>
      <c r="AJ6" s="140"/>
      <c r="AK6" s="156"/>
    </row>
    <row r="7" spans="1:37" ht="18" customHeight="1">
      <c r="A7" s="135"/>
      <c r="B7" s="135"/>
      <c r="C7" s="135"/>
      <c r="D7" s="136"/>
      <c r="E7" s="141" t="s">
        <v>91</v>
      </c>
      <c r="F7" s="135" t="s">
        <v>92</v>
      </c>
      <c r="G7" s="135" t="s">
        <v>85</v>
      </c>
      <c r="H7" s="135"/>
      <c r="I7" s="157" t="s">
        <v>94</v>
      </c>
      <c r="J7" s="135" t="s">
        <v>92</v>
      </c>
      <c r="K7" s="135" t="s">
        <v>85</v>
      </c>
      <c r="L7" s="135"/>
      <c r="M7" s="135" t="s">
        <v>94</v>
      </c>
      <c r="N7" s="135" t="s">
        <v>92</v>
      </c>
      <c r="O7" s="135" t="s">
        <v>85</v>
      </c>
      <c r="P7" s="135"/>
      <c r="Q7" s="135" t="s">
        <v>94</v>
      </c>
      <c r="R7" s="135" t="s">
        <v>92</v>
      </c>
      <c r="S7" s="135" t="s">
        <v>85</v>
      </c>
      <c r="T7" s="135"/>
      <c r="U7" s="135" t="s">
        <v>94</v>
      </c>
      <c r="V7" s="135" t="s">
        <v>92</v>
      </c>
      <c r="W7" s="135" t="s">
        <v>85</v>
      </c>
      <c r="X7" s="135"/>
      <c r="Y7" s="135" t="s">
        <v>94</v>
      </c>
      <c r="Z7" s="135" t="s">
        <v>92</v>
      </c>
      <c r="AA7" s="135" t="s">
        <v>85</v>
      </c>
      <c r="AB7" s="135"/>
      <c r="AC7" s="135" t="s">
        <v>94</v>
      </c>
      <c r="AD7" s="157" t="s">
        <v>92</v>
      </c>
      <c r="AE7" s="137" t="s">
        <v>85</v>
      </c>
      <c r="AF7" s="155"/>
      <c r="AG7" s="157" t="s">
        <v>95</v>
      </c>
      <c r="AH7" s="157" t="s">
        <v>92</v>
      </c>
      <c r="AI7" s="137" t="s">
        <v>85</v>
      </c>
      <c r="AJ7" s="155"/>
      <c r="AK7" s="157" t="s">
        <v>96</v>
      </c>
    </row>
    <row r="8" spans="1:37" ht="18" customHeight="1">
      <c r="A8" s="135"/>
      <c r="B8" s="135"/>
      <c r="C8" s="135"/>
      <c r="D8" s="136"/>
      <c r="E8" s="141"/>
      <c r="F8" s="135"/>
      <c r="G8" s="135"/>
      <c r="H8" s="135" t="s">
        <v>91</v>
      </c>
      <c r="I8" s="158"/>
      <c r="J8" s="135"/>
      <c r="K8" s="135"/>
      <c r="L8" s="135" t="s">
        <v>91</v>
      </c>
      <c r="M8" s="135"/>
      <c r="N8" s="135"/>
      <c r="O8" s="135"/>
      <c r="P8" s="135" t="s">
        <v>91</v>
      </c>
      <c r="Q8" s="135"/>
      <c r="R8" s="135"/>
      <c r="S8" s="135"/>
      <c r="T8" s="135" t="s">
        <v>91</v>
      </c>
      <c r="U8" s="135"/>
      <c r="V8" s="135"/>
      <c r="W8" s="135"/>
      <c r="X8" s="135" t="s">
        <v>91</v>
      </c>
      <c r="Y8" s="135"/>
      <c r="Z8" s="135"/>
      <c r="AA8" s="135"/>
      <c r="AB8" s="135" t="s">
        <v>91</v>
      </c>
      <c r="AC8" s="135"/>
      <c r="AD8" s="164"/>
      <c r="AE8" s="165"/>
      <c r="AF8" s="157" t="s">
        <v>91</v>
      </c>
      <c r="AG8" s="164"/>
      <c r="AH8" s="164"/>
      <c r="AI8" s="165"/>
      <c r="AJ8" s="157" t="s">
        <v>91</v>
      </c>
      <c r="AK8" s="164"/>
    </row>
    <row r="9" spans="1:37" ht="34.5" customHeight="1">
      <c r="A9" s="135" t="s">
        <v>12</v>
      </c>
      <c r="B9" s="135"/>
      <c r="C9" s="142">
        <v>281</v>
      </c>
      <c r="D9" s="143">
        <v>128.803091</v>
      </c>
      <c r="E9" s="142">
        <v>0</v>
      </c>
      <c r="F9" s="142">
        <v>212</v>
      </c>
      <c r="G9" s="143">
        <v>13.239379</v>
      </c>
      <c r="H9" s="142">
        <v>0</v>
      </c>
      <c r="I9" s="143">
        <v>2359.6255</v>
      </c>
      <c r="J9" s="142">
        <v>69</v>
      </c>
      <c r="K9" s="143">
        <v>114.966346</v>
      </c>
      <c r="L9" s="142">
        <v>0</v>
      </c>
      <c r="M9" s="143">
        <v>69964.75409999999</v>
      </c>
      <c r="N9" s="142">
        <v>25</v>
      </c>
      <c r="O9" s="143">
        <v>2.2379339999999996</v>
      </c>
      <c r="P9" s="142">
        <v>0</v>
      </c>
      <c r="Q9" s="143">
        <v>1148.5040999999999</v>
      </c>
      <c r="R9" s="142">
        <v>0</v>
      </c>
      <c r="S9" s="142">
        <v>0</v>
      </c>
      <c r="T9" s="142">
        <v>0</v>
      </c>
      <c r="U9" s="142">
        <v>0</v>
      </c>
      <c r="V9" s="142">
        <v>5</v>
      </c>
      <c r="W9" s="142">
        <v>23.098319</v>
      </c>
      <c r="X9" s="142">
        <v>0</v>
      </c>
      <c r="Y9" s="142">
        <v>24558</v>
      </c>
      <c r="Z9" s="142">
        <v>39</v>
      </c>
      <c r="AA9" s="143">
        <v>90.23009299999998</v>
      </c>
      <c r="AB9" s="142">
        <v>0</v>
      </c>
      <c r="AC9" s="142">
        <v>44258.25</v>
      </c>
      <c r="AD9" s="142">
        <f>SUM(AD10:AD12)</f>
        <v>0</v>
      </c>
      <c r="AE9" s="146">
        <f>SUM(AE10:AE12)</f>
        <v>0</v>
      </c>
      <c r="AF9" s="146">
        <v>0</v>
      </c>
      <c r="AG9" s="146">
        <v>0</v>
      </c>
      <c r="AH9" s="142">
        <f>SUM(AH10:AH12)</f>
        <v>0</v>
      </c>
      <c r="AI9" s="146">
        <f>SUM(AI10:AI12)</f>
        <v>0</v>
      </c>
      <c r="AJ9" s="146">
        <v>0</v>
      </c>
      <c r="AK9" s="146">
        <v>0</v>
      </c>
    </row>
    <row r="10" spans="1:37" ht="34.5" customHeight="1">
      <c r="A10" s="144" t="s">
        <v>13</v>
      </c>
      <c r="B10" s="145"/>
      <c r="C10" s="142">
        <v>229</v>
      </c>
      <c r="D10" s="146">
        <v>39.748896</v>
      </c>
      <c r="E10" s="147">
        <v>0</v>
      </c>
      <c r="F10" s="142">
        <v>201</v>
      </c>
      <c r="G10" s="146">
        <v>4.1501</v>
      </c>
      <c r="H10" s="147">
        <v>0</v>
      </c>
      <c r="I10" s="147">
        <v>1210.0305</v>
      </c>
      <c r="J10" s="142">
        <v>28</v>
      </c>
      <c r="K10" s="146">
        <v>35.0014</v>
      </c>
      <c r="L10" s="147">
        <v>0</v>
      </c>
      <c r="M10" s="146">
        <v>17063.521099999998</v>
      </c>
      <c r="N10" s="142">
        <v>11</v>
      </c>
      <c r="O10" s="159">
        <v>0.5336000000000001</v>
      </c>
      <c r="P10" s="147">
        <v>0</v>
      </c>
      <c r="Q10" s="159">
        <v>258.2711</v>
      </c>
      <c r="R10" s="142">
        <v>0</v>
      </c>
      <c r="S10" s="147">
        <v>0</v>
      </c>
      <c r="T10" s="147">
        <v>0</v>
      </c>
      <c r="U10" s="147">
        <v>0</v>
      </c>
      <c r="V10" s="142">
        <v>0</v>
      </c>
      <c r="W10" s="142">
        <v>0</v>
      </c>
      <c r="X10" s="147">
        <v>0</v>
      </c>
      <c r="Y10" s="142">
        <v>0</v>
      </c>
      <c r="Z10" s="142">
        <v>17</v>
      </c>
      <c r="AA10" s="146">
        <v>35.0678</v>
      </c>
      <c r="AB10" s="147">
        <v>0</v>
      </c>
      <c r="AC10" s="146">
        <v>16805.25</v>
      </c>
      <c r="AD10" s="142">
        <v>0</v>
      </c>
      <c r="AE10" s="146">
        <v>0</v>
      </c>
      <c r="AF10" s="146">
        <v>0</v>
      </c>
      <c r="AG10" s="146">
        <v>0</v>
      </c>
      <c r="AH10" s="142">
        <v>0</v>
      </c>
      <c r="AI10" s="146">
        <v>0</v>
      </c>
      <c r="AJ10" s="146">
        <v>0</v>
      </c>
      <c r="AK10" s="146">
        <v>0</v>
      </c>
    </row>
    <row r="11" spans="1:37" ht="34.5" customHeight="1">
      <c r="A11" s="135" t="s">
        <v>14</v>
      </c>
      <c r="B11" s="135"/>
      <c r="C11" s="142">
        <v>39</v>
      </c>
      <c r="D11" s="146">
        <v>61.237188</v>
      </c>
      <c r="E11" s="147">
        <v>0</v>
      </c>
      <c r="F11" s="142">
        <v>9</v>
      </c>
      <c r="G11" s="146">
        <v>8.608775</v>
      </c>
      <c r="H11" s="147">
        <v>0</v>
      </c>
      <c r="I11" s="147">
        <v>1149.5950000000003</v>
      </c>
      <c r="J11" s="142">
        <v>30</v>
      </c>
      <c r="K11" s="146">
        <v>52.628413</v>
      </c>
      <c r="L11" s="147">
        <v>0</v>
      </c>
      <c r="M11" s="146">
        <v>27769.8634</v>
      </c>
      <c r="N11" s="142">
        <v>10</v>
      </c>
      <c r="O11" s="159">
        <v>1.675935</v>
      </c>
      <c r="P11" s="147"/>
      <c r="Q11" s="159">
        <v>795.8634</v>
      </c>
      <c r="R11" s="142">
        <v>0</v>
      </c>
      <c r="S11" s="147">
        <v>0</v>
      </c>
      <c r="T11" s="147">
        <v>0</v>
      </c>
      <c r="U11" s="147">
        <v>0</v>
      </c>
      <c r="V11" s="142">
        <v>0</v>
      </c>
      <c r="W11" s="142">
        <v>0</v>
      </c>
      <c r="X11" s="147">
        <v>0</v>
      </c>
      <c r="Y11" s="142">
        <v>0</v>
      </c>
      <c r="Z11" s="142">
        <v>20</v>
      </c>
      <c r="AA11" s="146">
        <v>50.952478</v>
      </c>
      <c r="AB11" s="147">
        <v>0</v>
      </c>
      <c r="AC11" s="146">
        <v>26974</v>
      </c>
      <c r="AD11" s="142">
        <v>0</v>
      </c>
      <c r="AE11" s="146">
        <v>0</v>
      </c>
      <c r="AF11" s="146">
        <v>0</v>
      </c>
      <c r="AG11" s="146">
        <v>0</v>
      </c>
      <c r="AH11" s="142">
        <v>0</v>
      </c>
      <c r="AI11" s="146">
        <v>0</v>
      </c>
      <c r="AJ11" s="146">
        <v>0</v>
      </c>
      <c r="AK11" s="146">
        <v>0</v>
      </c>
    </row>
    <row r="12" spans="1:37" ht="34.5" customHeight="1">
      <c r="A12" s="135" t="s">
        <v>15</v>
      </c>
      <c r="B12" s="135"/>
      <c r="C12" s="142">
        <v>13</v>
      </c>
      <c r="D12" s="146">
        <v>27.817003</v>
      </c>
      <c r="E12" s="147"/>
      <c r="F12" s="142">
        <v>2</v>
      </c>
      <c r="G12" s="142">
        <v>0.480504</v>
      </c>
      <c r="H12" s="147"/>
      <c r="I12" s="147">
        <v>0</v>
      </c>
      <c r="J12" s="142">
        <v>11</v>
      </c>
      <c r="K12" s="146">
        <v>27.336499</v>
      </c>
      <c r="L12" s="147"/>
      <c r="M12" s="146">
        <v>25131.369599999998</v>
      </c>
      <c r="N12" s="142">
        <v>4</v>
      </c>
      <c r="O12" s="160">
        <v>0.028399</v>
      </c>
      <c r="P12" s="147"/>
      <c r="Q12" s="159">
        <v>94.36959999999999</v>
      </c>
      <c r="R12" s="142"/>
      <c r="S12" s="147"/>
      <c r="T12" s="147"/>
      <c r="U12" s="147"/>
      <c r="V12" s="142">
        <v>5</v>
      </c>
      <c r="W12" s="143">
        <v>23.098285</v>
      </c>
      <c r="X12" s="147"/>
      <c r="Y12" s="143">
        <v>24558</v>
      </c>
      <c r="Z12" s="142">
        <v>2</v>
      </c>
      <c r="AA12" s="143">
        <v>4.209815</v>
      </c>
      <c r="AB12" s="142"/>
      <c r="AC12" s="143">
        <v>479</v>
      </c>
      <c r="AD12" s="142">
        <v>0</v>
      </c>
      <c r="AE12" s="146">
        <v>0</v>
      </c>
      <c r="AF12" s="146">
        <v>0</v>
      </c>
      <c r="AG12" s="146">
        <v>0</v>
      </c>
      <c r="AH12" s="142">
        <v>0</v>
      </c>
      <c r="AI12" s="146">
        <v>0</v>
      </c>
      <c r="AJ12" s="146">
        <v>0</v>
      </c>
      <c r="AK12" s="146">
        <v>0</v>
      </c>
    </row>
    <row r="13" spans="1:37" ht="34.5" customHeight="1">
      <c r="A13" s="20"/>
      <c r="B13" s="60" t="s">
        <v>16</v>
      </c>
      <c r="C13" s="17" t="s">
        <v>108</v>
      </c>
      <c r="D13" s="17"/>
      <c r="E13" s="148"/>
      <c r="F13" s="20"/>
      <c r="G13" s="20"/>
      <c r="H13" s="22"/>
      <c r="I13" s="22"/>
      <c r="J13" s="22"/>
      <c r="K13" s="22"/>
      <c r="L13" s="20"/>
      <c r="M13" s="20"/>
      <c r="N13" s="20"/>
      <c r="O13" s="20"/>
      <c r="P13" s="22" t="s">
        <v>18</v>
      </c>
      <c r="Q13" s="21" t="s">
        <v>109</v>
      </c>
      <c r="R13" s="21"/>
      <c r="S13" s="22"/>
      <c r="T13" s="20"/>
      <c r="U13" s="20"/>
      <c r="V13" s="20"/>
      <c r="W13" s="20"/>
      <c r="X13" s="20"/>
      <c r="Y13" s="20"/>
      <c r="Z13" s="20"/>
      <c r="AA13" s="20"/>
      <c r="AB13" s="20"/>
      <c r="AC13" s="21" t="s">
        <v>20</v>
      </c>
      <c r="AD13" s="20"/>
      <c r="AE13" s="166">
        <v>42979</v>
      </c>
      <c r="AF13" s="167"/>
      <c r="AG13" s="20"/>
      <c r="AH13" s="2"/>
      <c r="AI13" s="2"/>
      <c r="AJ13" s="2"/>
      <c r="AK13" s="2"/>
    </row>
    <row r="14" spans="1:33" ht="14.25">
      <c r="A14" s="149"/>
      <c r="B14" s="150"/>
      <c r="C14" s="150"/>
      <c r="D14" s="151"/>
      <c r="E14" s="152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</row>
  </sheetData>
  <sheetProtection/>
  <mergeCells count="55">
    <mergeCell ref="B1:AK1"/>
    <mergeCell ref="R2:U2"/>
    <mergeCell ref="V2:Y2"/>
    <mergeCell ref="Z2:AC2"/>
    <mergeCell ref="R3:U3"/>
    <mergeCell ref="V3:Y3"/>
    <mergeCell ref="Z3:AC3"/>
    <mergeCell ref="O4:Q4"/>
    <mergeCell ref="R4:U4"/>
    <mergeCell ref="V4:Y4"/>
    <mergeCell ref="Z4:AC4"/>
    <mergeCell ref="C5:E5"/>
    <mergeCell ref="J5:AC5"/>
    <mergeCell ref="D6:E6"/>
    <mergeCell ref="J6:M6"/>
    <mergeCell ref="N6:Q6"/>
    <mergeCell ref="R6:U6"/>
    <mergeCell ref="V6:Y6"/>
    <mergeCell ref="Z6:AC6"/>
    <mergeCell ref="G7:H7"/>
    <mergeCell ref="K7:L7"/>
    <mergeCell ref="O7:P7"/>
    <mergeCell ref="S7:T7"/>
    <mergeCell ref="W7:X7"/>
    <mergeCell ref="AA7:AB7"/>
    <mergeCell ref="AE7:AF7"/>
    <mergeCell ref="AI7:AJ7"/>
    <mergeCell ref="A9:B9"/>
    <mergeCell ref="A10:B10"/>
    <mergeCell ref="A11:B11"/>
    <mergeCell ref="A12:B12"/>
    <mergeCell ref="C13:D13"/>
    <mergeCell ref="AE13:AF13"/>
    <mergeCell ref="C6:C8"/>
    <mergeCell ref="E7:E8"/>
    <mergeCell ref="F7:F8"/>
    <mergeCell ref="I7:I8"/>
    <mergeCell ref="J7:J8"/>
    <mergeCell ref="M7:M8"/>
    <mergeCell ref="N7:N8"/>
    <mergeCell ref="Q7:Q8"/>
    <mergeCell ref="R7:R8"/>
    <mergeCell ref="U7:U8"/>
    <mergeCell ref="V7:V8"/>
    <mergeCell ref="Y7:Y8"/>
    <mergeCell ref="Z7:Z8"/>
    <mergeCell ref="AC7:AC8"/>
    <mergeCell ref="AD7:AD8"/>
    <mergeCell ref="AG7:AG8"/>
    <mergeCell ref="AH7:AH8"/>
    <mergeCell ref="AK7:AK8"/>
    <mergeCell ref="F5:I6"/>
    <mergeCell ref="AD5:AG6"/>
    <mergeCell ref="AH5:AK6"/>
    <mergeCell ref="A5:B8"/>
  </mergeCells>
  <printOptions horizontalCentered="1"/>
  <pageMargins left="0.2" right="0.2" top="0.51" bottom="0.51" header="0.51" footer="0.51"/>
  <pageSetup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U12"/>
  <sheetViews>
    <sheetView workbookViewId="0" topLeftCell="A1">
      <selection activeCell="E16" sqref="E16"/>
    </sheetView>
  </sheetViews>
  <sheetFormatPr defaultColWidth="9.00390625" defaultRowHeight="14.25"/>
  <cols>
    <col min="1" max="1" width="18.50390625" style="110" customWidth="1"/>
    <col min="2" max="5" width="27.25390625" style="110" customWidth="1"/>
    <col min="6" max="16384" width="9.00390625" style="110" customWidth="1"/>
  </cols>
  <sheetData>
    <row r="1" spans="1:5" ht="55.5" customHeight="1">
      <c r="A1" s="111" t="s">
        <v>110</v>
      </c>
      <c r="B1" s="111"/>
      <c r="C1" s="111"/>
      <c r="D1" s="111"/>
      <c r="E1" s="111"/>
    </row>
    <row r="2" spans="5:8" s="42" customFormat="1" ht="12.75" customHeight="1">
      <c r="E2" s="112" t="s">
        <v>111</v>
      </c>
      <c r="F2" s="61"/>
      <c r="G2" s="61"/>
      <c r="H2" s="61"/>
    </row>
    <row r="3" spans="5:8" s="42" customFormat="1" ht="12.75" customHeight="1">
      <c r="E3" s="112" t="s">
        <v>2</v>
      </c>
      <c r="F3" s="61"/>
      <c r="G3" s="61"/>
      <c r="H3" s="61"/>
    </row>
    <row r="4" spans="3:8" s="42" customFormat="1" ht="12.75" customHeight="1">
      <c r="C4" s="113">
        <v>42948</v>
      </c>
      <c r="E4" s="114" t="s">
        <v>112</v>
      </c>
      <c r="F4" s="61"/>
      <c r="G4" s="61"/>
      <c r="H4" s="61"/>
    </row>
    <row r="5" spans="1:8" ht="42.75" customHeight="1">
      <c r="A5" s="115"/>
      <c r="B5" s="116" t="s">
        <v>113</v>
      </c>
      <c r="C5" s="116"/>
      <c r="D5" s="116"/>
      <c r="E5" s="117" t="s">
        <v>114</v>
      </c>
      <c r="F5" s="118"/>
      <c r="G5" s="118"/>
      <c r="H5" s="118"/>
    </row>
    <row r="6" spans="1:8" ht="34.5" customHeight="1">
      <c r="A6" s="115"/>
      <c r="B6" s="119"/>
      <c r="C6" s="115" t="s">
        <v>115</v>
      </c>
      <c r="D6" s="115" t="s">
        <v>116</v>
      </c>
      <c r="E6" s="117"/>
      <c r="F6" s="118"/>
      <c r="G6" s="118"/>
      <c r="H6" s="118"/>
    </row>
    <row r="7" spans="1:5" s="42" customFormat="1" ht="26.25" customHeight="1">
      <c r="A7" s="120" t="s">
        <v>12</v>
      </c>
      <c r="B7" s="121">
        <f>SUM(B8:B10)</f>
        <v>2360.8584</v>
      </c>
      <c r="C7" s="121">
        <f>SUM(C8:C10)</f>
        <v>708.25752</v>
      </c>
      <c r="D7" s="121">
        <f>SUM(D8:D10)</f>
        <v>1652.60088</v>
      </c>
      <c r="E7" s="121">
        <f>SUM(E8:E10)</f>
        <v>1143.0902</v>
      </c>
    </row>
    <row r="8" spans="1:5" s="42" customFormat="1" ht="26.25" customHeight="1">
      <c r="A8" s="120" t="s">
        <v>13</v>
      </c>
      <c r="B8" s="121">
        <f>SUM(C8:D8)</f>
        <v>1101.816</v>
      </c>
      <c r="C8" s="121">
        <v>330.5448</v>
      </c>
      <c r="D8" s="121">
        <v>771.2712</v>
      </c>
      <c r="E8" s="122">
        <v>415.4832</v>
      </c>
    </row>
    <row r="9" spans="1:20" s="42" customFormat="1" ht="30" customHeight="1">
      <c r="A9" s="120" t="s">
        <v>14</v>
      </c>
      <c r="B9" s="121">
        <f>SUM(C9:D9)</f>
        <v>655.5360000000001</v>
      </c>
      <c r="C9" s="121">
        <v>196.6608</v>
      </c>
      <c r="D9" s="121">
        <v>458.8752</v>
      </c>
      <c r="E9" s="122">
        <v>650.7885</v>
      </c>
      <c r="M9" s="124"/>
      <c r="N9" s="124"/>
      <c r="O9" s="124"/>
      <c r="P9" s="124"/>
      <c r="Q9" s="124"/>
      <c r="R9" s="124"/>
      <c r="S9" s="124"/>
      <c r="T9" s="124"/>
    </row>
    <row r="10" spans="1:20" s="42" customFormat="1" ht="30" customHeight="1">
      <c r="A10" s="120" t="s">
        <v>15</v>
      </c>
      <c r="B10" s="121">
        <f>SUM(C10:D10)</f>
        <v>603.5064</v>
      </c>
      <c r="C10" s="121">
        <v>181.05192</v>
      </c>
      <c r="D10" s="121">
        <v>422.45448</v>
      </c>
      <c r="E10" s="122">
        <v>76.8185</v>
      </c>
      <c r="M10" s="124"/>
      <c r="N10" s="124"/>
      <c r="O10" s="124"/>
      <c r="P10" s="124"/>
      <c r="Q10" s="124"/>
      <c r="R10" s="124"/>
      <c r="S10" s="124"/>
      <c r="T10" s="124"/>
    </row>
    <row r="11" spans="1:21" s="2" customFormat="1" ht="26.25" customHeight="1">
      <c r="A11" s="38" t="s">
        <v>117</v>
      </c>
      <c r="B11" s="38"/>
      <c r="C11" s="18" t="s">
        <v>118</v>
      </c>
      <c r="D11" s="123" t="s">
        <v>20</v>
      </c>
      <c r="E11" s="92">
        <v>42979</v>
      </c>
      <c r="H11" s="41"/>
      <c r="I11" s="41"/>
      <c r="J11" s="41"/>
      <c r="M11" s="20"/>
      <c r="N11" s="20"/>
      <c r="O11" s="21"/>
      <c r="P11" s="21"/>
      <c r="Q11" s="21"/>
      <c r="R11" s="22"/>
      <c r="S11" s="20"/>
      <c r="T11" s="20"/>
      <c r="U11" s="20"/>
    </row>
    <row r="12" spans="13:20" ht="14.25">
      <c r="M12" s="118"/>
      <c r="N12" s="118"/>
      <c r="O12" s="118"/>
      <c r="P12" s="118"/>
      <c r="Q12" s="118"/>
      <c r="R12" s="118"/>
      <c r="S12" s="118"/>
      <c r="T12" s="118"/>
    </row>
  </sheetData>
  <sheetProtection/>
  <mergeCells count="4">
    <mergeCell ref="A1:E1"/>
    <mergeCell ref="B5:D5"/>
    <mergeCell ref="A5:A6"/>
    <mergeCell ref="E5:E6"/>
  </mergeCells>
  <printOptions horizontalCentered="1"/>
  <pageMargins left="0.16" right="0.16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lenovo1</cp:lastModifiedBy>
  <cp:lastPrinted>2017-05-09T09:42:31Z</cp:lastPrinted>
  <dcterms:created xsi:type="dcterms:W3CDTF">1996-12-17T01:32:42Z</dcterms:created>
  <dcterms:modified xsi:type="dcterms:W3CDTF">2017-12-05T00:31:25Z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