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240" tabRatio="688" activeTab="0"/>
  </bookViews>
  <sheets>
    <sheet name="01表-土地利用计划安排" sheetId="1" r:id="rId1"/>
    <sheet name="02表附表-预审审批情况（二）" sheetId="2" r:id="rId2"/>
    <sheet name="03表-用地审批1" sheetId="3" r:id="rId3"/>
    <sheet name="03表-用地审批2" sheetId="4" r:id="rId4"/>
    <sheet name="03表-用地审批3" sheetId="5" r:id="rId5"/>
    <sheet name="04表-土地整理完成项目情况" sheetId="6" r:id="rId6"/>
    <sheet name="05表-国有建设用地供应情况（按用途）" sheetId="7" r:id="rId7"/>
    <sheet name="05表-国有建设用地供应情况（按县区）" sheetId="8" r:id="rId8"/>
    <sheet name="06表-新增费及耕地开垦费收入情况" sheetId="9" r:id="rId9"/>
    <sheet name="07表-勘查许可证发证与探矿权出让情况" sheetId="10" r:id="rId10"/>
    <sheet name="08表-采矿许可证发证与采矿权出让情况" sheetId="11" r:id="rId11"/>
    <sheet name="09表-地质灾害情况" sheetId="12" r:id="rId12"/>
    <sheet name="10表-土地违法案件及查处情况" sheetId="13" r:id="rId13"/>
    <sheet name="11表-矿产违法案件查处" sheetId="14" r:id="rId14"/>
    <sheet name="12表-信访情况（市、县分列）" sheetId="15" r:id="rId15"/>
  </sheets>
  <definedNames>
    <definedName name="_xlnm.Print_Area" localSheetId="1">'02表附表-预审审批情况（二）'!$A$1:$L$12</definedName>
    <definedName name="_xlnm.Print_Area" localSheetId="2">'03表-用地审批1'!$A$1:$P$13</definedName>
    <definedName name="_xlnm.Print_Area" localSheetId="3">'03表-用地审批2'!$A$1:$P$13</definedName>
    <definedName name="_xlnm.Print_Area" localSheetId="7">'05表-国有建设用地供应情况（按县区）'!$A$1:$AK$13</definedName>
    <definedName name="_xlnm.Print_Area" localSheetId="8">'06表-新增费及耕地开垦费收入情况'!$A$1:$E$11</definedName>
    <definedName name="_xlnm.Print_Area" localSheetId="9">'07表-勘查许可证发证与探矿权出让情况'!$A$1:$K$14</definedName>
    <definedName name="_xlnm.Print_Area" localSheetId="12">'10表-土地违法案件及查处情况'!$A$1:$P$15</definedName>
    <definedName name="_xlnm.Print_Area" localSheetId="14">'12表-信访情况（市、县分列）'!$A$1:$F$12</definedName>
  </definedNames>
  <calcPr fullCalcOnLoad="1"/>
</workbook>
</file>

<file path=xl/sharedStrings.xml><?xml version="1.0" encoding="utf-8"?>
<sst xmlns="http://schemas.openxmlformats.org/spreadsheetml/2006/main" count="499" uniqueCount="233">
  <si>
    <t>土地利用计划安排使用情况</t>
  </si>
  <si>
    <t>表号：桂国土资月01表</t>
  </si>
  <si>
    <t>制表机关：广西国土资源厅</t>
  </si>
  <si>
    <t>计量单位：公顷</t>
  </si>
  <si>
    <t>填报单位</t>
  </si>
  <si>
    <t>新增建设用地总量</t>
  </si>
  <si>
    <t>农用地</t>
  </si>
  <si>
    <t>耕地</t>
  </si>
  <si>
    <t>全年计划下达</t>
  </si>
  <si>
    <t>当月安排使用</t>
  </si>
  <si>
    <t>累计安排使用</t>
  </si>
  <si>
    <t>已使用占下达计划的比例</t>
  </si>
  <si>
    <t>全市合计</t>
  </si>
  <si>
    <t>钦州市辖区</t>
  </si>
  <si>
    <t>灵山县</t>
  </si>
  <si>
    <t>浦北县</t>
  </si>
  <si>
    <t>填表人：</t>
  </si>
  <si>
    <t>审核人：</t>
  </si>
  <si>
    <t>蓝峰</t>
  </si>
  <si>
    <t>报出时间：</t>
  </si>
  <si>
    <t>建设项目用地预审审批情况</t>
  </si>
  <si>
    <t>表号：桂国土资月02表附表</t>
  </si>
  <si>
    <t>计量单位：件、公顷</t>
  </si>
  <si>
    <t>行政区划</t>
  </si>
  <si>
    <t>件数</t>
  </si>
  <si>
    <t>预审总面积</t>
  </si>
  <si>
    <t>拟用地用途</t>
  </si>
  <si>
    <t>建设用地面积</t>
  </si>
  <si>
    <t>未利用地面积</t>
  </si>
  <si>
    <t>小计</t>
  </si>
  <si>
    <t>交通运输用地</t>
  </si>
  <si>
    <t>水利设施用地</t>
  </si>
  <si>
    <t>能源用地</t>
  </si>
  <si>
    <t>其他用地</t>
  </si>
  <si>
    <t>用地审批情况（一）</t>
  </si>
  <si>
    <t>表号：桂国土资月03表</t>
  </si>
  <si>
    <t>批准建设用地合计</t>
  </si>
  <si>
    <t>国务院批准</t>
  </si>
  <si>
    <t>省级政府批准合计</t>
  </si>
  <si>
    <t>新增建设用地</t>
  </si>
  <si>
    <t>农用地转用</t>
  </si>
  <si>
    <t>未利用地</t>
  </si>
  <si>
    <t>用地审批情况（二）</t>
  </si>
  <si>
    <t>表号：桂国土资月03表附表1</t>
  </si>
  <si>
    <t>省级政府批准</t>
  </si>
  <si>
    <t>市级政府批准</t>
  </si>
  <si>
    <t>用地审批情况（三）</t>
  </si>
  <si>
    <t>表号：桂国土资月03表附表2</t>
  </si>
  <si>
    <t>城镇村建设用地</t>
  </si>
  <si>
    <t>单独选址建设用地</t>
  </si>
  <si>
    <t>商服用地</t>
  </si>
  <si>
    <t>工矿仓储用地</t>
  </si>
  <si>
    <t>住宅用地</t>
  </si>
  <si>
    <t>公用管理与公共服务用地</t>
  </si>
  <si>
    <t>其他土地</t>
  </si>
  <si>
    <t>只征不转</t>
  </si>
  <si>
    <t>土地整理、复垦、开发项目完成情况</t>
  </si>
  <si>
    <t>表号：桂国土资月04表附表</t>
  </si>
  <si>
    <t>计量单位：个、公顷、万元</t>
  </si>
  <si>
    <t>区分</t>
  </si>
  <si>
    <r>
      <t>土</t>
    </r>
    <r>
      <rPr>
        <sz val="12"/>
        <rFont val="宋体"/>
        <family val="0"/>
      </rPr>
      <t>地</t>
    </r>
    <r>
      <rPr>
        <sz val="12"/>
        <rFont val="宋体"/>
        <family val="0"/>
      </rPr>
      <t>整</t>
    </r>
    <r>
      <rPr>
        <sz val="12"/>
        <rFont val="宋体"/>
        <family val="0"/>
      </rPr>
      <t>理项目</t>
    </r>
  </si>
  <si>
    <t>复垦项目</t>
  </si>
  <si>
    <t>开发项目</t>
  </si>
  <si>
    <t>项目个数</t>
  </si>
  <si>
    <t>项目规模</t>
  </si>
  <si>
    <t>新增农用地面积</t>
  </si>
  <si>
    <t>建成高标准基本农田</t>
  </si>
  <si>
    <t>投资额</t>
  </si>
  <si>
    <t>基本农田</t>
  </si>
  <si>
    <t>新增耕地面积</t>
  </si>
  <si>
    <t>国有建设用地供应情况</t>
  </si>
  <si>
    <t>表号：桂国土资月05表</t>
  </si>
  <si>
    <t>计量单位：宗、公顷、万元</t>
  </si>
  <si>
    <t>地类</t>
  </si>
  <si>
    <t>建设用地供应总量</t>
  </si>
  <si>
    <t>划拨</t>
  </si>
  <si>
    <t>出让</t>
  </si>
  <si>
    <t>租赁</t>
  </si>
  <si>
    <t>其他供地方式</t>
  </si>
  <si>
    <t>宗地数</t>
  </si>
  <si>
    <t>面积</t>
  </si>
  <si>
    <t>合计</t>
  </si>
  <si>
    <t>协议出让</t>
  </si>
  <si>
    <t>招标</t>
  </si>
  <si>
    <t>拍卖</t>
  </si>
  <si>
    <t>挂牌</t>
  </si>
  <si>
    <t>新增</t>
  </si>
  <si>
    <t>成交价款</t>
  </si>
  <si>
    <t>租金</t>
  </si>
  <si>
    <t>收入</t>
  </si>
  <si>
    <t>工业、仓储用地</t>
  </si>
  <si>
    <t>采矿用地</t>
  </si>
  <si>
    <t>普通商品住房用地</t>
  </si>
  <si>
    <t>其中：中低价位、中小套型</t>
  </si>
  <si>
    <t>经济适用住房用地</t>
  </si>
  <si>
    <t>廉租用房用地</t>
  </si>
  <si>
    <t>高档住宅用地</t>
  </si>
  <si>
    <t>其他</t>
  </si>
  <si>
    <t>公共管理与公共服务用地</t>
  </si>
  <si>
    <t>特殊用地</t>
  </si>
  <si>
    <t>水域及水利设施</t>
  </si>
  <si>
    <t>新增建设用地土地有偿使用费及矿产资源补偿费收入情况</t>
  </si>
  <si>
    <t>表号：桂国土资月06表</t>
  </si>
  <si>
    <t>计量单位：万元</t>
  </si>
  <si>
    <t>新增建设用地土地有偿使用费</t>
  </si>
  <si>
    <t>耕地开垦费</t>
  </si>
  <si>
    <t>中央</t>
  </si>
  <si>
    <t>地方</t>
  </si>
  <si>
    <t>填表人：莫柱珍</t>
  </si>
  <si>
    <t>勘查许可证发证与探矿权出让情况</t>
  </si>
  <si>
    <t>表    号：桂国土资月07表</t>
  </si>
  <si>
    <t>计量单位：个、万元</t>
  </si>
  <si>
    <t>勘察许可证发证</t>
  </si>
  <si>
    <t>勘查许可证取得方式</t>
  </si>
  <si>
    <t>探矿权出让</t>
  </si>
  <si>
    <t>有效</t>
  </si>
  <si>
    <t>新立</t>
  </si>
  <si>
    <t>注销</t>
  </si>
  <si>
    <t>申请在先出让</t>
  </si>
  <si>
    <t>招拍挂出让</t>
  </si>
  <si>
    <t>个数</t>
  </si>
  <si>
    <t>价款金额</t>
  </si>
  <si>
    <t>填表人：凌日耀</t>
  </si>
  <si>
    <t>采矿许可证发证与采矿权出让情况</t>
  </si>
  <si>
    <t>表    号：桂国土资月08表</t>
  </si>
  <si>
    <t>采矿许可证发证</t>
  </si>
  <si>
    <t>采矿许可证取得方式</t>
  </si>
  <si>
    <t>采矿权出让</t>
  </si>
  <si>
    <t>许可证数</t>
  </si>
  <si>
    <t>矿山生产规模</t>
  </si>
  <si>
    <t>探矿权转采矿权</t>
  </si>
  <si>
    <t>地质灾害情况</t>
  </si>
  <si>
    <t>表号：桂国土资月09表</t>
  </si>
  <si>
    <t>计量单位：次、人、起、万元</t>
  </si>
  <si>
    <t>单位</t>
  </si>
  <si>
    <t>预报（次）</t>
  </si>
  <si>
    <t>避免损失</t>
  </si>
  <si>
    <t>发生地质灾害（起）</t>
  </si>
  <si>
    <t>造成直接
经济损失
（万元）</t>
  </si>
  <si>
    <t>造成人员伤亡（人）</t>
  </si>
  <si>
    <t>成功预报</t>
  </si>
  <si>
    <r>
      <t xml:space="preserve">人员伤亡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（人）</t>
    </r>
  </si>
  <si>
    <r>
      <t xml:space="preserve">直接经济
损失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（万元）</t>
    </r>
  </si>
  <si>
    <t>滑坡</t>
  </si>
  <si>
    <t>崩塌</t>
  </si>
  <si>
    <t>泥石流</t>
  </si>
  <si>
    <t>地面塌陷</t>
  </si>
  <si>
    <t>地裂缝</t>
  </si>
  <si>
    <t>死亡</t>
  </si>
  <si>
    <t>失踪</t>
  </si>
  <si>
    <t>钦州市     辖区</t>
  </si>
  <si>
    <t>冼珍强</t>
  </si>
  <si>
    <t>土地违法案件查处情况报表</t>
  </si>
  <si>
    <t>表号：桂国土资月10表</t>
  </si>
  <si>
    <t>类型</t>
  </si>
  <si>
    <t>行政违法</t>
  </si>
  <si>
    <t>村（组）集体</t>
  </si>
  <si>
    <t>企事业单位</t>
  </si>
  <si>
    <t>个人</t>
  </si>
  <si>
    <t>涉及土地面积</t>
  </si>
  <si>
    <t>一、本期发现违法</t>
  </si>
  <si>
    <t>二、本期立案</t>
  </si>
  <si>
    <t>三、本期结案</t>
  </si>
  <si>
    <r>
      <t>2.</t>
    </r>
    <r>
      <rPr>
        <sz val="10"/>
        <rFont val="宋体"/>
        <family val="0"/>
      </rPr>
      <t>本期移交司法机关和纪检</t>
    </r>
    <r>
      <rPr>
        <sz val="10"/>
        <rFont val="Arial"/>
        <family val="2"/>
      </rPr>
      <t>___0___</t>
    </r>
    <r>
      <rPr>
        <sz val="10"/>
        <rFont val="宋体"/>
        <family val="0"/>
      </rPr>
      <t>人次，本期司法机关和纪检追究责任</t>
    </r>
    <r>
      <rPr>
        <sz val="10"/>
        <rFont val="Arial"/>
        <family val="2"/>
      </rPr>
      <t>__0__</t>
    </r>
    <r>
      <rPr>
        <sz val="10"/>
        <rFont val="宋体"/>
        <family val="0"/>
      </rPr>
      <t>人次。</t>
    </r>
  </si>
  <si>
    <t xml:space="preserve"> </t>
  </si>
  <si>
    <t>矿产违法案件查处情况</t>
  </si>
  <si>
    <t xml:space="preserve">            表    号：桂国土资月11表</t>
  </si>
  <si>
    <t xml:space="preserve">            制表机关：广西国土资源厅</t>
  </si>
  <si>
    <t xml:space="preserve">            计量单位：件、个、万元、人次</t>
  </si>
  <si>
    <t>本期立案（件）</t>
  </si>
  <si>
    <t>（件）</t>
  </si>
  <si>
    <t>本期结案</t>
  </si>
  <si>
    <r>
      <t xml:space="preserve">吊销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勘查许可证（个）</t>
    </r>
  </si>
  <si>
    <r>
      <t xml:space="preserve">吊销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采矿许可证（个）</t>
    </r>
  </si>
  <si>
    <t>罚没款（万元）</t>
  </si>
  <si>
    <t>移交司法和质检人次（人次）</t>
  </si>
  <si>
    <t>全市总计</t>
  </si>
  <si>
    <t>信访情况</t>
  </si>
  <si>
    <t xml:space="preserve">                  表号：桂国土资月12表</t>
  </si>
  <si>
    <t xml:space="preserve">                      制表机关：广西国土资源厅</t>
  </si>
  <si>
    <t xml:space="preserve">                  计量单位：封、批、个</t>
  </si>
  <si>
    <t>来信</t>
  </si>
  <si>
    <t>来访</t>
  </si>
  <si>
    <t>来访总量</t>
  </si>
  <si>
    <t>其中集体访</t>
  </si>
  <si>
    <t>批次</t>
  </si>
  <si>
    <t>人次</t>
  </si>
  <si>
    <t>总 计</t>
  </si>
  <si>
    <t>填表人：杨春华</t>
  </si>
  <si>
    <t>钦州市辖区局接访</t>
  </si>
  <si>
    <t>灵山县局接访</t>
  </si>
  <si>
    <t>浦北县局接访</t>
  </si>
  <si>
    <t>审核人：韦廷光</t>
  </si>
  <si>
    <t>填表人：兰海龙</t>
  </si>
  <si>
    <t>兰海龙</t>
  </si>
  <si>
    <t>刘义欢</t>
  </si>
  <si>
    <t>填表人：曾海艺</t>
  </si>
  <si>
    <t>叶锦军</t>
  </si>
  <si>
    <t>叶锦军</t>
  </si>
  <si>
    <t>李长春</t>
  </si>
  <si>
    <r>
      <t>补充资料：</t>
    </r>
    <r>
      <rPr>
        <sz val="10"/>
        <rFont val="Arial"/>
        <family val="2"/>
      </rPr>
      <t>1.</t>
    </r>
    <r>
      <rPr>
        <sz val="10"/>
        <rFont val="宋体"/>
        <family val="0"/>
      </rPr>
      <t>收回土地</t>
    </r>
    <r>
      <rPr>
        <sz val="10"/>
        <rFont val="Arial"/>
        <family val="2"/>
      </rPr>
      <t>______</t>
    </r>
    <r>
      <rPr>
        <sz val="10"/>
        <rFont val="宋体"/>
        <family val="0"/>
      </rPr>
      <t>公顷，其中耕地</t>
    </r>
    <r>
      <rPr>
        <sz val="10"/>
        <rFont val="Arial"/>
        <family val="2"/>
      </rPr>
      <t>______</t>
    </r>
    <r>
      <rPr>
        <sz val="10"/>
        <rFont val="宋体"/>
        <family val="0"/>
      </rPr>
      <t>公顷；罚没款</t>
    </r>
    <r>
      <rPr>
        <sz val="10"/>
        <rFont val="Arial"/>
        <family val="2"/>
      </rPr>
      <t>0</t>
    </r>
    <r>
      <rPr>
        <sz val="10"/>
        <rFont val="宋体"/>
        <family val="0"/>
      </rPr>
      <t>万元。</t>
    </r>
  </si>
  <si>
    <t>所有矿种合计</t>
  </si>
  <si>
    <t>34种矿种合计</t>
  </si>
  <si>
    <t>锰</t>
  </si>
  <si>
    <t>铅</t>
  </si>
  <si>
    <t>矿泉水</t>
  </si>
  <si>
    <t>钾长石</t>
  </si>
  <si>
    <t>石英</t>
  </si>
  <si>
    <t>角闪岩</t>
  </si>
  <si>
    <t>陶瓷土</t>
  </si>
  <si>
    <t>水泥用粘土</t>
  </si>
  <si>
    <t>水泥用石灰岩</t>
  </si>
  <si>
    <t>建筑用花岗岩</t>
  </si>
  <si>
    <t>建筑石料用灰岩</t>
  </si>
  <si>
    <t>砖瓦用页岩</t>
  </si>
  <si>
    <t>建筑用砂岩</t>
  </si>
  <si>
    <t>锰矿</t>
  </si>
  <si>
    <t>油页岩</t>
  </si>
  <si>
    <t>张秋平</t>
  </si>
  <si>
    <t>审核人：刘义欢</t>
  </si>
  <si>
    <t>审核人：杨靖嵘</t>
  </si>
  <si>
    <t>成交价款</t>
  </si>
  <si>
    <t>傅秀清</t>
  </si>
  <si>
    <t>划拨价款</t>
  </si>
  <si>
    <t>成交价款</t>
  </si>
  <si>
    <t xml:space="preserve">其他住房用地       </t>
  </si>
  <si>
    <t>陈振</t>
  </si>
  <si>
    <t>填表人：陈振</t>
  </si>
  <si>
    <t>报出时间：2018年7月</t>
  </si>
  <si>
    <t>2018年6月</t>
  </si>
  <si>
    <r>
      <t>报出时间：2018年</t>
    </r>
    <r>
      <rPr>
        <sz val="10"/>
        <rFont val="宋体"/>
        <family val="0"/>
      </rPr>
      <t>7月</t>
    </r>
  </si>
  <si>
    <r>
      <t>报出时间：2018年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</si>
  <si>
    <r>
      <t>2018/</t>
    </r>
    <r>
      <rPr>
        <sz val="10"/>
        <rFont val="宋体"/>
        <family val="0"/>
      </rPr>
      <t>6</t>
    </r>
    <r>
      <rPr>
        <sz val="10"/>
        <rFont val="宋体"/>
        <family val="0"/>
      </rPr>
      <t>/31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</si>
</sst>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yyyy&quot;年&quot;m&quot;月&quot;;@"/>
    <numFmt numFmtId="187" formatCode="0.0000_);[Red]\(0.0000\)"/>
    <numFmt numFmtId="188" formatCode="0_);[Red]\(0\)"/>
    <numFmt numFmtId="189" formatCode="#,##0.0000_);[Red]\(#,##0.0000\)"/>
    <numFmt numFmtId="190" formatCode="0.0000_ "/>
    <numFmt numFmtId="191" formatCode="#,##0.0000_ "/>
    <numFmt numFmtId="192" formatCode="0_ "/>
  </numFmts>
  <fonts count="34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20"/>
      <name val="方正小标宋_GBK"/>
      <family val="0"/>
    </font>
    <font>
      <sz val="11"/>
      <name val="宋体"/>
      <family val="0"/>
    </font>
    <font>
      <sz val="22"/>
      <name val="黑体"/>
      <family val="3"/>
    </font>
    <font>
      <sz val="22"/>
      <color indexed="8"/>
      <name val="黑体"/>
      <family val="3"/>
    </font>
    <font>
      <b/>
      <sz val="20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24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name val="仿宋_GB2312"/>
      <family val="3"/>
    </font>
    <font>
      <sz val="9"/>
      <color indexed="8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2">
    <xf numFmtId="0" fontId="0" fillId="0" borderId="0" xfId="0" applyFont="1" applyAlignment="1">
      <alignment/>
    </xf>
    <xf numFmtId="0" fontId="1" fillId="0" borderId="0" xfId="52" applyFont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52">
      <alignment vertical="center"/>
      <protection/>
    </xf>
    <xf numFmtId="0" fontId="1" fillId="0" borderId="0" xfId="52" applyFont="1" applyBorder="1" applyAlignment="1">
      <alignment horizontal="left" vertical="center"/>
      <protection/>
    </xf>
    <xf numFmtId="0" fontId="1" fillId="0" borderId="0" xfId="52" applyFont="1" applyBorder="1" applyAlignment="1">
      <alignment vertical="center"/>
      <protection/>
    </xf>
    <xf numFmtId="0" fontId="1" fillId="0" borderId="10" xfId="52" applyFont="1" applyBorder="1" applyAlignment="1">
      <alignment vertical="center"/>
      <protection/>
    </xf>
    <xf numFmtId="57" fontId="1" fillId="0" borderId="10" xfId="52" applyNumberFormat="1" applyFont="1" applyBorder="1" applyAlignment="1">
      <alignment horizontal="left" vertical="center"/>
      <protection/>
    </xf>
    <xf numFmtId="0" fontId="1" fillId="0" borderId="0" xfId="52" applyFont="1" applyBorder="1">
      <alignment vertical="center"/>
      <protection/>
    </xf>
    <xf numFmtId="0" fontId="0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50" applyFont="1">
      <alignment/>
      <protection/>
    </xf>
    <xf numFmtId="0" fontId="0" fillId="0" borderId="0" xfId="50">
      <alignment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>
      <alignment horizontal="left" vertical="center"/>
      <protection/>
    </xf>
    <xf numFmtId="0" fontId="1" fillId="0" borderId="10" xfId="50" applyFont="1" applyBorder="1" applyAlignment="1">
      <alignment/>
      <protection/>
    </xf>
    <xf numFmtId="57" fontId="1" fillId="0" borderId="10" xfId="50" applyNumberFormat="1" applyFont="1" applyBorder="1" applyAlignment="1">
      <alignment/>
      <protection/>
    </xf>
    <xf numFmtId="0" fontId="1" fillId="0" borderId="10" xfId="50" applyFont="1" applyBorder="1" applyAlignment="1">
      <alignment horizontal="left"/>
      <protection/>
    </xf>
    <xf numFmtId="0" fontId="0" fillId="0" borderId="11" xfId="50" applyBorder="1" applyAlignment="1">
      <alignment horizontal="center" vertical="center" wrapText="1"/>
      <protection/>
    </xf>
    <xf numFmtId="0" fontId="0" fillId="0" borderId="11" xfId="50" applyFont="1" applyBorder="1" applyAlignment="1">
      <alignment horizontal="center" vertical="center" wrapText="1"/>
      <protection/>
    </xf>
    <xf numFmtId="0" fontId="1" fillId="0" borderId="13" xfId="5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48" applyFont="1">
      <alignment vertical="center"/>
      <protection/>
    </xf>
    <xf numFmtId="0" fontId="2" fillId="0" borderId="0" xfId="0" applyFont="1" applyAlignment="1">
      <alignment/>
    </xf>
    <xf numFmtId="0" fontId="1" fillId="0" borderId="10" xfId="48" applyFont="1" applyBorder="1" applyAlignment="1">
      <alignment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46" applyFont="1" applyFill="1" applyBorder="1" applyAlignment="1">
      <alignment horizontal="center" vertical="center" wrapText="1"/>
      <protection/>
    </xf>
    <xf numFmtId="1" fontId="4" fillId="0" borderId="11" xfId="46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48" applyFont="1" applyBorder="1" applyAlignment="1">
      <alignment/>
      <protection/>
    </xf>
    <xf numFmtId="0" fontId="1" fillId="0" borderId="0" xfId="48" applyFont="1" applyAlignment="1">
      <alignment/>
      <protection/>
    </xf>
    <xf numFmtId="0" fontId="1" fillId="0" borderId="10" xfId="48" applyFont="1" applyBorder="1" applyAlignment="1">
      <alignment/>
      <protection/>
    </xf>
    <xf numFmtId="0" fontId="1" fillId="0" borderId="0" xfId="0" applyFont="1" applyBorder="1" applyAlignment="1">
      <alignment vertical="center"/>
    </xf>
    <xf numFmtId="184" fontId="2" fillId="0" borderId="0" xfId="0" applyNumberFormat="1" applyFont="1" applyAlignment="1">
      <alignment/>
    </xf>
    <xf numFmtId="0" fontId="4" fillId="0" borderId="0" xfId="47" applyFont="1" applyAlignment="1">
      <alignment vertical="center" wrapText="1"/>
      <protection/>
    </xf>
    <xf numFmtId="0" fontId="1" fillId="0" borderId="0" xfId="47" applyFont="1" applyAlignment="1">
      <alignment vertical="center" wrapText="1"/>
      <protection/>
    </xf>
    <xf numFmtId="0" fontId="0" fillId="0" borderId="0" xfId="47" applyAlignment="1">
      <alignment vertical="center" wrapText="1"/>
      <protection/>
    </xf>
    <xf numFmtId="57" fontId="4" fillId="0" borderId="0" xfId="47" applyNumberFormat="1" applyFont="1" applyAlignment="1">
      <alignment vertical="center" wrapText="1"/>
      <protection/>
    </xf>
    <xf numFmtId="0" fontId="0" fillId="0" borderId="11" xfId="47" applyFont="1" applyBorder="1" applyAlignment="1">
      <alignment horizontal="center" vertical="center" wrapText="1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14" xfId="47" applyBorder="1" applyAlignment="1">
      <alignment horizontal="center" vertical="center" wrapText="1"/>
      <protection/>
    </xf>
    <xf numFmtId="0" fontId="0" fillId="0" borderId="11" xfId="47" applyFont="1" applyBorder="1" applyAlignment="1">
      <alignment vertical="center" wrapText="1"/>
      <protection/>
    </xf>
    <xf numFmtId="0" fontId="1" fillId="0" borderId="16" xfId="47" applyFont="1" applyBorder="1" applyAlignment="1">
      <alignment horizontal="center" vertical="center" wrapText="1"/>
      <protection/>
    </xf>
    <xf numFmtId="0" fontId="1" fillId="0" borderId="11" xfId="47" applyFont="1" applyBorder="1" applyAlignment="1">
      <alignment horizontal="center" vertical="center" wrapText="1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center" wrapText="1"/>
      <protection/>
    </xf>
    <xf numFmtId="0" fontId="4" fillId="0" borderId="10" xfId="47" applyFont="1" applyBorder="1" applyAlignment="1">
      <alignment vertical="center"/>
      <protection/>
    </xf>
    <xf numFmtId="0" fontId="4" fillId="0" borderId="10" xfId="47" applyFont="1" applyBorder="1" applyAlignment="1">
      <alignment vertical="center" wrapText="1"/>
      <protection/>
    </xf>
    <xf numFmtId="57" fontId="2" fillId="0" borderId="0" xfId="0" applyNumberFormat="1" applyFont="1" applyAlignment="1">
      <alignment horizontal="center" vertical="center"/>
    </xf>
    <xf numFmtId="0" fontId="1" fillId="0" borderId="0" xfId="49" applyFont="1">
      <alignment vertical="center"/>
      <protection/>
    </xf>
    <xf numFmtId="0" fontId="0" fillId="0" borderId="0" xfId="49">
      <alignment vertical="center"/>
      <protection/>
    </xf>
    <xf numFmtId="57" fontId="1" fillId="0" borderId="0" xfId="49" applyNumberFormat="1" applyFont="1">
      <alignment vertical="center"/>
      <protection/>
    </xf>
    <xf numFmtId="0" fontId="4" fillId="0" borderId="11" xfId="49" applyNumberFormat="1" applyFont="1" applyBorder="1" applyAlignment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185" fontId="1" fillId="24" borderId="11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57" fontId="1" fillId="0" borderId="0" xfId="0" applyNumberFormat="1" applyFont="1" applyAlignment="1">
      <alignment horizontal="center" vertical="center"/>
    </xf>
    <xf numFmtId="186" fontId="1" fillId="0" borderId="0" xfId="49" applyNumberFormat="1" applyFont="1">
      <alignment vertical="center"/>
      <protection/>
    </xf>
    <xf numFmtId="0" fontId="4" fillId="24" borderId="11" xfId="0" applyNumberFormat="1" applyFont="1" applyFill="1" applyBorder="1" applyAlignment="1">
      <alignment horizontal="center" vertical="center" wrapText="1"/>
    </xf>
    <xf numFmtId="185" fontId="4" fillId="24" borderId="11" xfId="0" applyNumberFormat="1" applyFont="1" applyFill="1" applyBorder="1" applyAlignment="1">
      <alignment horizontal="center" vertical="center" wrapText="1"/>
    </xf>
    <xf numFmtId="0" fontId="0" fillId="0" borderId="0" xfId="48">
      <alignment vertical="center"/>
      <protection/>
    </xf>
    <xf numFmtId="0" fontId="1" fillId="0" borderId="0" xfId="48" applyFont="1" applyAlignment="1">
      <alignment horizontal="left"/>
      <protection/>
    </xf>
    <xf numFmtId="57" fontId="1" fillId="0" borderId="10" xfId="48" applyNumberFormat="1" applyFont="1" applyBorder="1" applyAlignment="1">
      <alignment vertical="center"/>
      <protection/>
    </xf>
    <xf numFmtId="0" fontId="1" fillId="0" borderId="10" xfId="48" applyFont="1" applyBorder="1" applyAlignment="1">
      <alignment horizontal="left"/>
      <protection/>
    </xf>
    <xf numFmtId="0" fontId="0" fillId="0" borderId="11" xfId="48" applyBorder="1" applyAlignment="1">
      <alignment horizontal="center" vertical="center" wrapText="1"/>
      <protection/>
    </xf>
    <xf numFmtId="0" fontId="0" fillId="0" borderId="0" xfId="48" applyBorder="1">
      <alignment vertical="center"/>
      <protection/>
    </xf>
    <xf numFmtId="0" fontId="0" fillId="0" borderId="16" xfId="48" applyBorder="1" applyAlignment="1">
      <alignment horizontal="center" vertical="center" wrapText="1"/>
      <protection/>
    </xf>
    <xf numFmtId="0" fontId="1" fillId="0" borderId="11" xfId="4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right" vertical="center"/>
    </xf>
    <xf numFmtId="0" fontId="0" fillId="0" borderId="0" xfId="45">
      <alignment/>
      <protection/>
    </xf>
    <xf numFmtId="0" fontId="9" fillId="0" borderId="0" xfId="45" applyFont="1">
      <alignment/>
      <protection/>
    </xf>
    <xf numFmtId="187" fontId="9" fillId="0" borderId="0" xfId="45" applyNumberFormat="1" applyFont="1" applyAlignment="1">
      <alignment horizontal="center"/>
      <protection/>
    </xf>
    <xf numFmtId="188" fontId="9" fillId="0" borderId="0" xfId="45" applyNumberFormat="1" applyFont="1">
      <alignment/>
      <protection/>
    </xf>
    <xf numFmtId="0" fontId="1" fillId="0" borderId="0" xfId="45" applyFont="1">
      <alignment/>
      <protection/>
    </xf>
    <xf numFmtId="185" fontId="1" fillId="0" borderId="0" xfId="45" applyNumberFormat="1" applyFont="1">
      <alignment/>
      <protection/>
    </xf>
    <xf numFmtId="187" fontId="1" fillId="0" borderId="0" xfId="45" applyNumberFormat="1" applyFont="1" applyAlignment="1">
      <alignment horizontal="center"/>
      <protection/>
    </xf>
    <xf numFmtId="188" fontId="1" fillId="0" borderId="0" xfId="45" applyNumberFormat="1" applyFont="1">
      <alignment/>
      <protection/>
    </xf>
    <xf numFmtId="0" fontId="1" fillId="0" borderId="11" xfId="45" applyFont="1" applyBorder="1" applyAlignment="1">
      <alignment horizontal="center" vertical="center" wrapText="1"/>
      <protection/>
    </xf>
    <xf numFmtId="0" fontId="9" fillId="0" borderId="11" xfId="45" applyFont="1" applyBorder="1" applyAlignment="1">
      <alignment horizontal="center" vertical="center" wrapText="1"/>
      <protection/>
    </xf>
    <xf numFmtId="185" fontId="9" fillId="0" borderId="11" xfId="45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/>
    </xf>
    <xf numFmtId="0" fontId="0" fillId="0" borderId="0" xfId="45" applyBorder="1">
      <alignment/>
      <protection/>
    </xf>
    <xf numFmtId="0" fontId="9" fillId="0" borderId="0" xfId="45" applyFont="1" applyBorder="1">
      <alignment/>
      <protection/>
    </xf>
    <xf numFmtId="187" fontId="9" fillId="0" borderId="0" xfId="45" applyNumberFormat="1" applyFont="1" applyBorder="1" applyAlignment="1">
      <alignment horizontal="center"/>
      <protection/>
    </xf>
    <xf numFmtId="188" fontId="9" fillId="0" borderId="0" xfId="45" applyNumberFormat="1" applyFont="1" applyBorder="1">
      <alignment/>
      <protection/>
    </xf>
    <xf numFmtId="0" fontId="1" fillId="0" borderId="0" xfId="45" applyFont="1" applyBorder="1" applyAlignment="1">
      <alignment horizontal="center"/>
      <protection/>
    </xf>
    <xf numFmtId="0" fontId="1" fillId="0" borderId="0" xfId="45" applyFont="1" applyAlignment="1">
      <alignment horizontal="left"/>
      <protection/>
    </xf>
    <xf numFmtId="0" fontId="1" fillId="0" borderId="0" xfId="45" applyFont="1" applyAlignment="1">
      <alignment/>
      <protection/>
    </xf>
    <xf numFmtId="0" fontId="1" fillId="0" borderId="10" xfId="45" applyFont="1" applyBorder="1" applyAlignment="1">
      <alignment horizontal="left"/>
      <protection/>
    </xf>
    <xf numFmtId="0" fontId="1" fillId="0" borderId="14" xfId="45" applyFont="1" applyBorder="1" applyAlignment="1">
      <alignment horizontal="center" vertical="center" wrapText="1"/>
      <protection/>
    </xf>
    <xf numFmtId="0" fontId="1" fillId="0" borderId="17" xfId="45" applyFont="1" applyBorder="1" applyAlignment="1">
      <alignment horizontal="center" vertical="center" wrapText="1"/>
      <protection/>
    </xf>
    <xf numFmtId="0" fontId="1" fillId="0" borderId="0" xfId="45" applyFont="1" applyAlignment="1">
      <alignment horizontal="center" vertical="center" wrapText="1"/>
      <protection/>
    </xf>
    <xf numFmtId="188" fontId="1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/>
    </xf>
    <xf numFmtId="49" fontId="1" fillId="0" borderId="0" xfId="51" applyNumberFormat="1" applyFont="1">
      <alignment/>
      <protection/>
    </xf>
    <xf numFmtId="49" fontId="0" fillId="0" borderId="0" xfId="51" applyNumberFormat="1">
      <alignment/>
      <protection/>
    </xf>
    <xf numFmtId="49" fontId="1" fillId="0" borderId="11" xfId="51" applyNumberFormat="1" applyFont="1" applyBorder="1" applyAlignment="1">
      <alignment horizontal="center" vertical="center"/>
      <protection/>
    </xf>
    <xf numFmtId="184" fontId="1" fillId="0" borderId="11" xfId="0" applyNumberFormat="1" applyFont="1" applyBorder="1" applyAlignment="1">
      <alignment horizontal="center" vertical="center" wrapText="1"/>
    </xf>
    <xf numFmtId="49" fontId="1" fillId="0" borderId="11" xfId="51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85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57" fontId="1" fillId="0" borderId="0" xfId="0" applyNumberFormat="1" applyFont="1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0" fontId="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0" fillId="0" borderId="11" xfId="0" applyNumberFormat="1" applyFont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46" applyNumberFormat="1" applyFont="1" applyFill="1" applyBorder="1" applyAlignment="1">
      <alignment horizontal="center" vertical="center"/>
      <protection/>
    </xf>
    <xf numFmtId="185" fontId="4" fillId="0" borderId="11" xfId="46" applyNumberFormat="1" applyFont="1" applyFill="1" applyBorder="1" applyAlignment="1">
      <alignment horizontal="center" vertical="center"/>
      <protection/>
    </xf>
    <xf numFmtId="0" fontId="1" fillId="0" borderId="0" xfId="45" applyFont="1" applyBorder="1" applyAlignment="1">
      <alignment horizontal="left"/>
      <protection/>
    </xf>
    <xf numFmtId="0" fontId="31" fillId="0" borderId="11" xfId="0" applyFont="1" applyBorder="1" applyAlignment="1">
      <alignment horizontal="center" vertical="center"/>
    </xf>
    <xf numFmtId="192" fontId="32" fillId="0" borderId="11" xfId="0" applyNumberFormat="1" applyFont="1" applyBorder="1" applyAlignment="1">
      <alignment horizontal="center" vertical="center" wrapText="1"/>
    </xf>
    <xf numFmtId="184" fontId="33" fillId="0" borderId="11" xfId="0" applyNumberFormat="1" applyFont="1" applyBorder="1" applyAlignment="1">
      <alignment horizontal="center" vertical="center" wrapText="1"/>
    </xf>
    <xf numFmtId="0" fontId="1" fillId="0" borderId="11" xfId="49" applyNumberFormat="1" applyFont="1" applyBorder="1" applyAlignment="1">
      <alignment horizontal="left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1" xfId="49" applyNumberFormat="1" applyFont="1" applyBorder="1" applyAlignment="1">
      <alignment horizontal="left" vertical="center" wrapText="1"/>
      <protection/>
    </xf>
    <xf numFmtId="0" fontId="4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45" applyFont="1" applyBorder="1" applyAlignment="1">
      <alignment horizontal="center" vertical="center" wrapText="1"/>
      <protection/>
    </xf>
    <xf numFmtId="184" fontId="1" fillId="0" borderId="11" xfId="45" applyNumberFormat="1" applyFont="1" applyBorder="1" applyAlignment="1">
      <alignment horizontal="center" vertical="center" wrapText="1"/>
      <protection/>
    </xf>
    <xf numFmtId="185" fontId="1" fillId="0" borderId="11" xfId="45" applyNumberFormat="1" applyFont="1" applyBorder="1" applyAlignment="1">
      <alignment horizontal="center" vertical="center" wrapText="1"/>
      <protection/>
    </xf>
    <xf numFmtId="188" fontId="1" fillId="0" borderId="11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4" fontId="9" fillId="0" borderId="11" xfId="45" applyNumberFormat="1" applyFont="1" applyBorder="1" applyAlignment="1">
      <alignment horizontal="center" vertical="center" wrapText="1"/>
      <protection/>
    </xf>
    <xf numFmtId="185" fontId="9" fillId="0" borderId="11" xfId="45" applyNumberFormat="1" applyFont="1" applyBorder="1" applyAlignment="1">
      <alignment horizontal="center" vertical="center" wrapText="1"/>
      <protection/>
    </xf>
    <xf numFmtId="184" fontId="9" fillId="0" borderId="11" xfId="45" applyNumberFormat="1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vertical="center"/>
      <protection/>
    </xf>
    <xf numFmtId="0" fontId="4" fillId="0" borderId="11" xfId="46" applyNumberFormat="1" applyFont="1" applyFill="1" applyBorder="1" applyAlignment="1">
      <alignment horizontal="center" vertical="center"/>
      <protection/>
    </xf>
    <xf numFmtId="0" fontId="4" fillId="0" borderId="11" xfId="46" applyFont="1" applyFill="1" applyBorder="1" applyAlignment="1">
      <alignment horizontal="center" vertical="center"/>
      <protection/>
    </xf>
    <xf numFmtId="191" fontId="2" fillId="0" borderId="11" xfId="0" applyNumberFormat="1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/>
    </xf>
    <xf numFmtId="190" fontId="2" fillId="0" borderId="14" xfId="43" applyNumberFormat="1" applyFont="1" applyBorder="1" applyAlignment="1">
      <alignment horizontal="center" vertical="center"/>
      <protection/>
    </xf>
    <xf numFmtId="190" fontId="2" fillId="0" borderId="14" xfId="44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57" fontId="1" fillId="0" borderId="0" xfId="49" applyNumberFormat="1" applyFont="1">
      <alignment vertical="center"/>
      <protection/>
    </xf>
    <xf numFmtId="0" fontId="5" fillId="0" borderId="0" xfId="0" applyFont="1" applyAlignment="1">
      <alignment horizontal="center" vertical="center"/>
    </xf>
    <xf numFmtId="57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0" fillId="0" borderId="11" xfId="51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57" fontId="1" fillId="0" borderId="12" xfId="0" applyNumberFormat="1" applyFont="1" applyBorder="1" applyAlignment="1">
      <alignment horizontal="left" vertical="center"/>
    </xf>
    <xf numFmtId="49" fontId="5" fillId="0" borderId="0" xfId="51" applyNumberFormat="1" applyFont="1" applyAlignment="1">
      <alignment horizontal="center" vertical="center"/>
      <protection/>
    </xf>
    <xf numFmtId="49" fontId="1" fillId="0" borderId="10" xfId="51" applyNumberFormat="1" applyFont="1" applyBorder="1" applyAlignment="1">
      <alignment horizontal="left"/>
      <protection/>
    </xf>
    <xf numFmtId="49" fontId="1" fillId="0" borderId="10" xfId="51" applyNumberFormat="1" applyFont="1" applyBorder="1" applyAlignment="1">
      <alignment horizontal="center" wrapText="1"/>
      <protection/>
    </xf>
    <xf numFmtId="49" fontId="1" fillId="0" borderId="10" xfId="51" applyNumberFormat="1" applyFont="1" applyBorder="1" applyAlignment="1">
      <alignment wrapText="1"/>
      <protection/>
    </xf>
    <xf numFmtId="49" fontId="1" fillId="0" borderId="0" xfId="51" applyNumberFormat="1" applyFont="1" applyBorder="1" applyAlignment="1">
      <alignment wrapText="1"/>
      <protection/>
    </xf>
    <xf numFmtId="185" fontId="1" fillId="0" borderId="11" xfId="45" applyNumberFormat="1" applyFont="1" applyBorder="1" applyAlignment="1">
      <alignment horizontal="center" vertical="center" wrapText="1"/>
      <protection/>
    </xf>
    <xf numFmtId="0" fontId="1" fillId="0" borderId="14" xfId="45" applyFont="1" applyBorder="1" applyAlignment="1">
      <alignment horizontal="center" vertical="center" wrapText="1"/>
      <protection/>
    </xf>
    <xf numFmtId="0" fontId="1" fillId="0" borderId="15" xfId="45" applyFont="1" applyBorder="1" applyAlignment="1">
      <alignment horizontal="center" vertical="center" wrapText="1"/>
      <protection/>
    </xf>
    <xf numFmtId="0" fontId="1" fillId="0" borderId="16" xfId="45" applyFont="1" applyBorder="1" applyAlignment="1">
      <alignment horizontal="center" vertical="center" wrapText="1"/>
      <protection/>
    </xf>
    <xf numFmtId="0" fontId="1" fillId="0" borderId="11" xfId="45" applyFont="1" applyBorder="1" applyAlignment="1">
      <alignment horizontal="center" vertical="center" wrapText="1"/>
      <protection/>
    </xf>
    <xf numFmtId="0" fontId="1" fillId="0" borderId="14" xfId="45" applyFont="1" applyBorder="1" applyAlignment="1">
      <alignment horizontal="center" vertical="center" wrapText="1"/>
      <protection/>
    </xf>
    <xf numFmtId="0" fontId="1" fillId="0" borderId="15" xfId="45" applyFont="1" applyBorder="1" applyAlignment="1">
      <alignment horizontal="center" vertical="center" wrapText="1"/>
      <protection/>
    </xf>
    <xf numFmtId="0" fontId="1" fillId="0" borderId="18" xfId="45" applyFont="1" applyBorder="1" applyAlignment="1">
      <alignment horizontal="center" vertical="center" wrapText="1"/>
      <protection/>
    </xf>
    <xf numFmtId="0" fontId="1" fillId="0" borderId="12" xfId="45" applyFont="1" applyBorder="1" applyAlignment="1">
      <alignment horizontal="center" vertical="center" wrapText="1"/>
      <protection/>
    </xf>
    <xf numFmtId="0" fontId="1" fillId="0" borderId="20" xfId="45" applyFont="1" applyBorder="1" applyAlignment="1">
      <alignment horizontal="center" vertical="center" wrapText="1"/>
      <protection/>
    </xf>
    <xf numFmtId="0" fontId="1" fillId="0" borderId="22" xfId="45" applyFont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center" vertical="center" wrapText="1"/>
      <protection/>
    </xf>
    <xf numFmtId="0" fontId="1" fillId="0" borderId="23" xfId="45" applyFont="1" applyBorder="1" applyAlignment="1">
      <alignment horizontal="center" vertical="center" wrapText="1"/>
      <protection/>
    </xf>
    <xf numFmtId="185" fontId="1" fillId="0" borderId="14" xfId="45" applyNumberFormat="1" applyFont="1" applyBorder="1" applyAlignment="1">
      <alignment horizontal="center" vertical="center" wrapText="1"/>
      <protection/>
    </xf>
    <xf numFmtId="185" fontId="1" fillId="0" borderId="16" xfId="45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5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7" fontId="1" fillId="0" borderId="0" xfId="45" applyNumberFormat="1" applyFont="1" applyBorder="1" applyAlignment="1">
      <alignment horizontal="center"/>
      <protection/>
    </xf>
    <xf numFmtId="0" fontId="1" fillId="0" borderId="0" xfId="45" applyFont="1" applyBorder="1" applyAlignment="1">
      <alignment horizontal="center"/>
      <protection/>
    </xf>
    <xf numFmtId="0" fontId="1" fillId="0" borderId="0" xfId="45" applyFont="1" applyBorder="1" applyAlignment="1">
      <alignment horizontal="left"/>
      <protection/>
    </xf>
    <xf numFmtId="187" fontId="1" fillId="0" borderId="11" xfId="45" applyNumberFormat="1" applyFont="1" applyBorder="1" applyAlignment="1">
      <alignment horizontal="center" vertical="center" wrapText="1"/>
      <protection/>
    </xf>
    <xf numFmtId="0" fontId="1" fillId="0" borderId="18" xfId="45" applyFont="1" applyBorder="1" applyAlignment="1">
      <alignment horizontal="center" vertical="center" wrapText="1"/>
      <protection/>
    </xf>
    <xf numFmtId="0" fontId="1" fillId="0" borderId="12" xfId="45" applyFont="1" applyBorder="1" applyAlignment="1">
      <alignment horizontal="center" vertical="center" wrapText="1"/>
      <protection/>
    </xf>
    <xf numFmtId="0" fontId="1" fillId="0" borderId="20" xfId="45" applyFont="1" applyBorder="1" applyAlignment="1">
      <alignment horizontal="center" vertical="center" wrapText="1"/>
      <protection/>
    </xf>
    <xf numFmtId="0" fontId="1" fillId="0" borderId="22" xfId="45" applyFont="1" applyBorder="1" applyAlignment="1">
      <alignment horizontal="center" vertical="center" wrapText="1"/>
      <protection/>
    </xf>
    <xf numFmtId="0" fontId="1" fillId="0" borderId="10" xfId="45" applyFont="1" applyBorder="1" applyAlignment="1">
      <alignment horizontal="center" vertical="center" wrapText="1"/>
      <protection/>
    </xf>
    <xf numFmtId="0" fontId="1" fillId="0" borderId="23" xfId="45" applyFont="1" applyBorder="1" applyAlignment="1">
      <alignment horizontal="center" vertical="center" wrapText="1"/>
      <protection/>
    </xf>
    <xf numFmtId="0" fontId="5" fillId="0" borderId="0" xfId="45" applyFont="1" applyAlignment="1">
      <alignment horizontal="center" vertical="center"/>
      <protection/>
    </xf>
    <xf numFmtId="187" fontId="5" fillId="0" borderId="0" xfId="45" applyNumberFormat="1" applyFont="1" applyAlignment="1">
      <alignment horizontal="center" vertical="center"/>
      <protection/>
    </xf>
    <xf numFmtId="0" fontId="1" fillId="0" borderId="0" xfId="45" applyFont="1" applyAlignment="1">
      <alignment horizontal="left"/>
      <protection/>
    </xf>
    <xf numFmtId="0" fontId="1" fillId="0" borderId="0" xfId="45" applyFont="1" applyBorder="1" applyAlignment="1">
      <alignment horizontal="center" wrapText="1"/>
      <protection/>
    </xf>
    <xf numFmtId="0" fontId="1" fillId="0" borderId="12" xfId="0" applyFont="1" applyBorder="1" applyAlignment="1">
      <alignment horizontal="center" vertical="center"/>
    </xf>
    <xf numFmtId="184" fontId="1" fillId="0" borderId="11" xfId="45" applyNumberFormat="1" applyFont="1" applyBorder="1" applyAlignment="1">
      <alignment horizontal="center" vertical="center" wrapText="1"/>
      <protection/>
    </xf>
    <xf numFmtId="5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4" fontId="1" fillId="0" borderId="14" xfId="45" applyNumberFormat="1" applyFont="1" applyBorder="1" applyAlignment="1">
      <alignment horizontal="center" vertical="center" wrapText="1"/>
      <protection/>
    </xf>
    <xf numFmtId="184" fontId="1" fillId="0" borderId="16" xfId="45" applyNumberFormat="1" applyFont="1" applyBorder="1" applyAlignment="1">
      <alignment horizontal="center" vertical="center" wrapText="1"/>
      <protection/>
    </xf>
    <xf numFmtId="0" fontId="1" fillId="0" borderId="13" xfId="45" applyFont="1" applyBorder="1" applyAlignment="1">
      <alignment horizontal="center" vertical="center" wrapText="1"/>
      <protection/>
    </xf>
    <xf numFmtId="0" fontId="1" fillId="0" borderId="21" xfId="45" applyFont="1" applyBorder="1" applyAlignment="1">
      <alignment horizontal="center" vertical="center" wrapText="1"/>
      <protection/>
    </xf>
    <xf numFmtId="0" fontId="8" fillId="0" borderId="0" xfId="48" applyFont="1" applyAlignment="1">
      <alignment horizontal="center" vertical="center"/>
      <protection/>
    </xf>
    <xf numFmtId="0" fontId="0" fillId="0" borderId="14" xfId="48" applyBorder="1" applyAlignment="1">
      <alignment horizontal="center" vertical="center" wrapText="1"/>
      <protection/>
    </xf>
    <xf numFmtId="0" fontId="0" fillId="0" borderId="11" xfId="48" applyBorder="1" applyAlignment="1">
      <alignment horizontal="center" vertical="center" wrapText="1"/>
      <protection/>
    </xf>
    <xf numFmtId="0" fontId="0" fillId="0" borderId="11" xfId="48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4" fillId="0" borderId="11" xfId="49" applyNumberFormat="1" applyFont="1" applyBorder="1" applyAlignment="1">
      <alignment horizontal="center" vertical="center" wrapText="1"/>
      <protection/>
    </xf>
    <xf numFmtId="0" fontId="7" fillId="0" borderId="0" xfId="47" applyFont="1" applyAlignment="1">
      <alignment horizontal="center" vertical="center" wrapText="1"/>
      <protection/>
    </xf>
    <xf numFmtId="0" fontId="0" fillId="0" borderId="0" xfId="47" applyAlignment="1">
      <alignment horizontal="center" vertical="center" wrapText="1"/>
      <protection/>
    </xf>
    <xf numFmtId="0" fontId="4" fillId="0" borderId="10" xfId="47" applyFont="1" applyBorder="1" applyAlignment="1">
      <alignment horizontal="left" vertical="center" wrapText="1"/>
      <protection/>
    </xf>
    <xf numFmtId="57" fontId="4" fillId="0" borderId="10" xfId="47" applyNumberFormat="1" applyFont="1" applyBorder="1" applyAlignment="1">
      <alignment horizontal="center" vertical="center" wrapText="1"/>
      <protection/>
    </xf>
    <xf numFmtId="0" fontId="0" fillId="0" borderId="11" xfId="47" applyFont="1" applyBorder="1" applyAlignment="1">
      <alignment horizontal="center" vertical="center" wrapText="1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13" xfId="47" applyFont="1" applyBorder="1" applyAlignment="1">
      <alignment horizontal="center" vertical="center" wrapText="1"/>
      <protection/>
    </xf>
    <xf numFmtId="0" fontId="0" fillId="0" borderId="19" xfId="47" applyBorder="1" applyAlignment="1">
      <alignment horizontal="center" vertical="center" wrapText="1"/>
      <protection/>
    </xf>
    <xf numFmtId="0" fontId="0" fillId="0" borderId="21" xfId="47" applyBorder="1" applyAlignment="1">
      <alignment horizontal="center" vertical="center" wrapText="1"/>
      <protection/>
    </xf>
    <xf numFmtId="0" fontId="0" fillId="0" borderId="14" xfId="47" applyBorder="1" applyAlignment="1">
      <alignment horizontal="center" vertical="center" wrapText="1"/>
      <protection/>
    </xf>
    <xf numFmtId="0" fontId="0" fillId="0" borderId="15" xfId="47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7" fontId="1" fillId="0" borderId="10" xfId="48" applyNumberFormat="1" applyFont="1" applyBorder="1" applyAlignment="1">
      <alignment horizontal="center" vertical="center"/>
      <protection/>
    </xf>
    <xf numFmtId="57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50" applyFont="1" applyAlignment="1">
      <alignment horizontal="center" vertical="center"/>
      <protection/>
    </xf>
    <xf numFmtId="0" fontId="0" fillId="0" borderId="19" xfId="50" applyBorder="1" applyAlignment="1">
      <alignment horizontal="center" vertical="center" wrapText="1"/>
      <protection/>
    </xf>
    <xf numFmtId="0" fontId="0" fillId="0" borderId="21" xfId="50" applyBorder="1" applyAlignment="1">
      <alignment horizontal="center" vertical="center" wrapText="1"/>
      <protection/>
    </xf>
    <xf numFmtId="0" fontId="0" fillId="0" borderId="11" xfId="50" applyBorder="1" applyAlignment="1">
      <alignment horizontal="center" vertical="center" wrapText="1"/>
      <protection/>
    </xf>
    <xf numFmtId="0" fontId="0" fillId="0" borderId="13" xfId="50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</cellXfs>
  <cellStyles count="6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全市2011.11月报" xfId="41"/>
    <cellStyle name="常规 2" xfId="42"/>
    <cellStyle name="常规 3" xfId="43"/>
    <cellStyle name="常规 4" xfId="44"/>
    <cellStyle name="常规_09国有建设用地供应情况 桂国土资月05表1" xfId="45"/>
    <cellStyle name="常规_2010年12月报表（宋收集（正版）" xfId="46"/>
    <cellStyle name="常规_地质灾害情况" xfId="47"/>
    <cellStyle name="常规_汇总2011年 新增建设用地土地有偿使用费及矿产资源补偿费收入情况 桂国土资月09表(2)" xfId="48"/>
    <cellStyle name="常规_矿管10月表" xfId="49"/>
    <cellStyle name="常规_土地矿产违法查处1-10月份统计表" xfId="50"/>
    <cellStyle name="常规_土地整理、复垦、开发项目完成情况(2011.10)(2)" xfId="51"/>
    <cellStyle name="常规_信访10月报" xfId="52"/>
    <cellStyle name="Hyperlink" xfId="53"/>
    <cellStyle name="好" xfId="54"/>
    <cellStyle name="好_全市2011.11月报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11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10.125" style="0" customWidth="1"/>
    <col min="2" max="4" width="10.375" style="0" customWidth="1"/>
    <col min="5" max="5" width="10.375" style="149" customWidth="1"/>
    <col min="6" max="8" width="10.375" style="0" customWidth="1"/>
    <col min="9" max="9" width="10.375" style="149" customWidth="1"/>
    <col min="10" max="13" width="10.375" style="0" customWidth="1"/>
  </cols>
  <sheetData>
    <row r="1" spans="1:13" ht="42.75" customHeigh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5:13" s="38" customFormat="1" ht="12.75" customHeight="1">
      <c r="E2" s="150"/>
      <c r="I2" s="150"/>
      <c r="L2" s="135" t="s">
        <v>1</v>
      </c>
      <c r="M2" s="135"/>
    </row>
    <row r="3" spans="5:13" s="38" customFormat="1" ht="12.75" customHeight="1">
      <c r="E3" s="150"/>
      <c r="I3" s="150"/>
      <c r="L3" s="135" t="s">
        <v>2</v>
      </c>
      <c r="M3" s="135"/>
    </row>
    <row r="4" spans="4:13" s="38" customFormat="1" ht="12.75" customHeight="1">
      <c r="D4" s="190">
        <v>43252</v>
      </c>
      <c r="E4" s="191"/>
      <c r="F4" s="191"/>
      <c r="G4" s="191"/>
      <c r="H4" s="191"/>
      <c r="I4" s="191"/>
      <c r="L4" s="133" t="s">
        <v>3</v>
      </c>
      <c r="M4" s="133"/>
    </row>
    <row r="5" spans="1:13" s="146" customFormat="1" ht="25.5" customHeight="1">
      <c r="A5" s="193" t="s">
        <v>4</v>
      </c>
      <c r="B5" s="192" t="s">
        <v>5</v>
      </c>
      <c r="C5" s="192"/>
      <c r="D5" s="192"/>
      <c r="E5" s="192"/>
      <c r="F5" s="192" t="s">
        <v>6</v>
      </c>
      <c r="G5" s="192"/>
      <c r="H5" s="192"/>
      <c r="I5" s="192"/>
      <c r="J5" s="192" t="s">
        <v>7</v>
      </c>
      <c r="K5" s="192"/>
      <c r="L5" s="192"/>
      <c r="M5" s="192"/>
    </row>
    <row r="6" spans="1:13" s="146" customFormat="1" ht="57.75" customHeight="1">
      <c r="A6" s="194"/>
      <c r="B6" s="127" t="s">
        <v>8</v>
      </c>
      <c r="C6" s="127" t="s">
        <v>9</v>
      </c>
      <c r="D6" s="127" t="s">
        <v>10</v>
      </c>
      <c r="E6" s="151" t="s">
        <v>11</v>
      </c>
      <c r="F6" s="127" t="s">
        <v>8</v>
      </c>
      <c r="G6" s="127" t="s">
        <v>9</v>
      </c>
      <c r="H6" s="127" t="s">
        <v>10</v>
      </c>
      <c r="I6" s="151" t="s">
        <v>11</v>
      </c>
      <c r="J6" s="127" t="s">
        <v>8</v>
      </c>
      <c r="K6" s="127" t="s">
        <v>9</v>
      </c>
      <c r="L6" s="127" t="s">
        <v>10</v>
      </c>
      <c r="M6" s="127" t="s">
        <v>11</v>
      </c>
    </row>
    <row r="7" spans="1:13" s="147" customFormat="1" ht="30.75" customHeight="1">
      <c r="A7" s="94" t="s">
        <v>12</v>
      </c>
      <c r="B7" s="152">
        <v>227.77</v>
      </c>
      <c r="C7" s="152">
        <f aca="true" t="shared" si="0" ref="C7:L7">SUM(C8:C10)</f>
        <v>62.151700000000005</v>
      </c>
      <c r="D7" s="152">
        <f t="shared" si="0"/>
        <v>62.151700000000005</v>
      </c>
      <c r="E7" s="152">
        <f>SUM(D7/B7)</f>
        <v>0.2728704394784212</v>
      </c>
      <c r="F7" s="152">
        <v>200.44</v>
      </c>
      <c r="G7" s="152">
        <f t="shared" si="0"/>
        <v>53.5092</v>
      </c>
      <c r="H7" s="152">
        <f t="shared" si="0"/>
        <v>53.5092</v>
      </c>
      <c r="I7" s="152">
        <f>SUM(H7/F7)</f>
        <v>0.26695869088006385</v>
      </c>
      <c r="J7" s="152">
        <v>118.44</v>
      </c>
      <c r="K7" s="152">
        <f t="shared" si="0"/>
        <v>11.6308</v>
      </c>
      <c r="L7" s="152">
        <f t="shared" si="0"/>
        <v>11.6308</v>
      </c>
      <c r="M7" s="152">
        <f>SUM(L7/J7)</f>
        <v>0.09819993245525162</v>
      </c>
    </row>
    <row r="8" spans="1:13" s="147" customFormat="1" ht="30.75" customHeight="1">
      <c r="A8" s="94" t="s">
        <v>13</v>
      </c>
      <c r="B8" s="152">
        <v>176.57</v>
      </c>
      <c r="C8" s="152">
        <v>50.6299</v>
      </c>
      <c r="D8" s="152">
        <v>50.6299</v>
      </c>
      <c r="E8" s="152">
        <f>SUM(D8/B8)</f>
        <v>0.28674123577051597</v>
      </c>
      <c r="F8" s="152">
        <v>158.44</v>
      </c>
      <c r="G8" s="152">
        <v>42.6827</v>
      </c>
      <c r="H8" s="152">
        <v>42.6827</v>
      </c>
      <c r="I8" s="152">
        <f>SUM(H8/F8)</f>
        <v>0.2693934612471598</v>
      </c>
      <c r="J8" s="152">
        <v>94.94</v>
      </c>
      <c r="K8" s="152">
        <v>6.0016</v>
      </c>
      <c r="L8" s="152">
        <v>6.0016</v>
      </c>
      <c r="M8" s="152">
        <f>SUM(L8/J8)</f>
        <v>0.06321466189172109</v>
      </c>
    </row>
    <row r="9" spans="1:13" s="147" customFormat="1" ht="30.75" customHeight="1">
      <c r="A9" s="118" t="s">
        <v>14</v>
      </c>
      <c r="B9" s="152">
        <v>26</v>
      </c>
      <c r="C9" s="152">
        <v>2.3511</v>
      </c>
      <c r="D9" s="152">
        <v>2.3511</v>
      </c>
      <c r="E9" s="152">
        <f>SUM(D9/B9)</f>
        <v>0.09042692307692309</v>
      </c>
      <c r="F9" s="152">
        <v>21</v>
      </c>
      <c r="G9" s="152">
        <v>2.3511</v>
      </c>
      <c r="H9" s="152">
        <v>2.3511</v>
      </c>
      <c r="I9" s="152">
        <f>SUM(H9/F9)</f>
        <v>0.11195714285714287</v>
      </c>
      <c r="J9" s="152">
        <v>13.5</v>
      </c>
      <c r="K9" s="152">
        <v>2.0173</v>
      </c>
      <c r="L9" s="152">
        <v>2.0173</v>
      </c>
      <c r="M9" s="152">
        <f>SUM(L9/J9)</f>
        <v>0.14942962962962963</v>
      </c>
    </row>
    <row r="10" spans="1:14" s="148" customFormat="1" ht="30.75" customHeight="1">
      <c r="A10" s="118" t="s">
        <v>15</v>
      </c>
      <c r="B10" s="152">
        <v>25.2</v>
      </c>
      <c r="C10" s="152">
        <v>9.1707</v>
      </c>
      <c r="D10" s="152">
        <v>9.1707</v>
      </c>
      <c r="E10" s="152">
        <f>SUM(D10/B10)</f>
        <v>0.36391666666666667</v>
      </c>
      <c r="F10" s="152">
        <v>21</v>
      </c>
      <c r="G10" s="152">
        <v>8.4754</v>
      </c>
      <c r="H10" s="152">
        <v>8.4754</v>
      </c>
      <c r="I10" s="152">
        <f>SUM(H10/F10)</f>
        <v>0.4035904761904762</v>
      </c>
      <c r="J10" s="152">
        <v>10</v>
      </c>
      <c r="K10" s="152">
        <v>3.6119</v>
      </c>
      <c r="L10" s="152">
        <v>3.6119</v>
      </c>
      <c r="M10" s="152">
        <f>SUM(L10/J10)</f>
        <v>0.36119</v>
      </c>
      <c r="N10" s="147"/>
    </row>
    <row r="11" spans="1:18" s="2" customFormat="1" ht="26.25" customHeight="1">
      <c r="A11" s="153" t="s">
        <v>16</v>
      </c>
      <c r="B11" s="157" t="s">
        <v>194</v>
      </c>
      <c r="C11" s="153"/>
      <c r="D11" s="153"/>
      <c r="E11" s="154" t="s">
        <v>17</v>
      </c>
      <c r="F11" s="154" t="s">
        <v>18</v>
      </c>
      <c r="G11" s="154"/>
      <c r="H11" s="154"/>
      <c r="J11" s="155" t="s">
        <v>19</v>
      </c>
      <c r="K11" s="61">
        <v>43282</v>
      </c>
      <c r="O11" s="156"/>
      <c r="P11" s="16"/>
      <c r="Q11" s="16"/>
      <c r="R11" s="16"/>
    </row>
  </sheetData>
  <sheetProtection/>
  <mergeCells count="6">
    <mergeCell ref="A1:M1"/>
    <mergeCell ref="D4:I4"/>
    <mergeCell ref="B5:E5"/>
    <mergeCell ref="F5:I5"/>
    <mergeCell ref="J5:M5"/>
    <mergeCell ref="A5:A6"/>
  </mergeCells>
  <printOptions horizontalCentered="1"/>
  <pageMargins left="0.16944444444444445" right="0.16944444444444445" top="0.6194444444444445" bottom="0.7798611111111111" header="0.5111111111111111" footer="0.5111111111111111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O14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16.50390625" style="63" customWidth="1"/>
    <col min="2" max="6" width="10.375" style="63" customWidth="1"/>
    <col min="7" max="7" width="12.75390625" style="63" customWidth="1"/>
    <col min="8" max="11" width="10.375" style="63" customWidth="1"/>
    <col min="12" max="16384" width="9.00390625" style="63" customWidth="1"/>
  </cols>
  <sheetData>
    <row r="1" spans="1:11" ht="39" customHeight="1">
      <c r="A1" s="285" t="s">
        <v>109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9:11" s="62" customFormat="1" ht="12.75" customHeight="1">
      <c r="I2" s="286" t="s">
        <v>110</v>
      </c>
      <c r="J2" s="286"/>
      <c r="K2" s="286"/>
    </row>
    <row r="3" spans="9:11" s="62" customFormat="1" ht="12.75" customHeight="1">
      <c r="I3" s="286" t="s">
        <v>2</v>
      </c>
      <c r="J3" s="286"/>
      <c r="K3" s="286"/>
    </row>
    <row r="4" spans="5:11" s="62" customFormat="1" ht="12.75" customHeight="1">
      <c r="E4" s="64"/>
      <c r="F4" s="71">
        <v>43252</v>
      </c>
      <c r="I4" s="286" t="s">
        <v>111</v>
      </c>
      <c r="J4" s="286"/>
      <c r="K4" s="286"/>
    </row>
    <row r="5" spans="1:11" ht="19.5" customHeight="1">
      <c r="A5" s="287"/>
      <c r="B5" s="287" t="s">
        <v>112</v>
      </c>
      <c r="C5" s="287"/>
      <c r="D5" s="287"/>
      <c r="E5" s="287" t="s">
        <v>113</v>
      </c>
      <c r="F5" s="287"/>
      <c r="G5" s="287"/>
      <c r="H5" s="287"/>
      <c r="I5" s="287"/>
      <c r="J5" s="287"/>
      <c r="K5" s="287"/>
    </row>
    <row r="6" spans="1:11" ht="19.5" customHeight="1">
      <c r="A6" s="287"/>
      <c r="B6" s="287"/>
      <c r="C6" s="287"/>
      <c r="D6" s="287"/>
      <c r="E6" s="287" t="s">
        <v>114</v>
      </c>
      <c r="F6" s="287"/>
      <c r="G6" s="287"/>
      <c r="H6" s="287"/>
      <c r="I6" s="287"/>
      <c r="J6" s="287"/>
      <c r="K6" s="287"/>
    </row>
    <row r="7" spans="1:11" ht="19.5" customHeight="1">
      <c r="A7" s="287"/>
      <c r="B7" s="287" t="s">
        <v>115</v>
      </c>
      <c r="C7" s="287" t="s">
        <v>116</v>
      </c>
      <c r="D7" s="287" t="s">
        <v>117</v>
      </c>
      <c r="E7" s="287" t="s">
        <v>81</v>
      </c>
      <c r="F7" s="287"/>
      <c r="G7" s="65" t="s">
        <v>118</v>
      </c>
      <c r="H7" s="287" t="s">
        <v>82</v>
      </c>
      <c r="I7" s="287"/>
      <c r="J7" s="287" t="s">
        <v>119</v>
      </c>
      <c r="K7" s="287"/>
    </row>
    <row r="8" spans="1:11" ht="19.5" customHeight="1">
      <c r="A8" s="287"/>
      <c r="B8" s="287"/>
      <c r="C8" s="287"/>
      <c r="D8" s="287"/>
      <c r="E8" s="65" t="s">
        <v>120</v>
      </c>
      <c r="F8" s="65" t="s">
        <v>121</v>
      </c>
      <c r="G8" s="65" t="s">
        <v>120</v>
      </c>
      <c r="H8" s="65" t="s">
        <v>120</v>
      </c>
      <c r="I8" s="65" t="s">
        <v>121</v>
      </c>
      <c r="J8" s="65" t="s">
        <v>120</v>
      </c>
      <c r="K8" s="65" t="s">
        <v>121</v>
      </c>
    </row>
    <row r="9" spans="1:11" ht="35.25" customHeight="1">
      <c r="A9" s="167" t="s">
        <v>201</v>
      </c>
      <c r="B9" s="168">
        <f>SUM(B11:B13)</f>
        <v>7</v>
      </c>
      <c r="C9" s="72"/>
      <c r="D9" s="72"/>
      <c r="E9" s="72"/>
      <c r="F9" s="73"/>
      <c r="G9" s="72"/>
      <c r="H9" s="72"/>
      <c r="I9" s="73"/>
      <c r="J9" s="72"/>
      <c r="K9" s="72"/>
    </row>
    <row r="10" spans="1:11" ht="35.25" customHeight="1">
      <c r="A10" s="167" t="s">
        <v>202</v>
      </c>
      <c r="B10" s="168">
        <f>SUM(B11:B13)</f>
        <v>7</v>
      </c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5.25" customHeight="1">
      <c r="A11" s="167" t="s">
        <v>216</v>
      </c>
      <c r="B11" s="168">
        <v>2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5" s="2" customFormat="1" ht="22.5" customHeight="1">
      <c r="A12" s="167" t="s">
        <v>204</v>
      </c>
      <c r="B12" s="168">
        <v>4</v>
      </c>
      <c r="C12" s="72"/>
      <c r="D12" s="72"/>
      <c r="E12" s="72"/>
      <c r="F12" s="72"/>
      <c r="G12" s="72"/>
      <c r="H12" s="72"/>
      <c r="I12" s="72"/>
      <c r="J12" s="72"/>
      <c r="K12" s="72"/>
      <c r="N12" s="16"/>
      <c r="O12" s="16"/>
    </row>
    <row r="13" spans="1:11" ht="22.5" customHeight="1">
      <c r="A13" s="167" t="s">
        <v>217</v>
      </c>
      <c r="B13" s="168">
        <v>1</v>
      </c>
      <c r="C13" s="72"/>
      <c r="D13" s="72"/>
      <c r="E13" s="72"/>
      <c r="F13" s="72"/>
      <c r="G13" s="72"/>
      <c r="H13" s="72"/>
      <c r="I13" s="72"/>
      <c r="J13" s="72"/>
      <c r="K13" s="72"/>
    </row>
    <row r="14" spans="1:11" ht="24.75" customHeight="1">
      <c r="A14" s="28" t="s">
        <v>122</v>
      </c>
      <c r="B14" s="28"/>
      <c r="C14" s="28"/>
      <c r="D14" s="30" t="s">
        <v>17</v>
      </c>
      <c r="E14" s="169" t="s">
        <v>218</v>
      </c>
      <c r="F14" s="2"/>
      <c r="G14" s="2"/>
      <c r="H14" s="187" t="s">
        <v>231</v>
      </c>
      <c r="I14" s="30"/>
      <c r="J14" s="30"/>
      <c r="K14" s="2"/>
    </row>
    <row r="15" ht="24.75" customHeight="1"/>
    <row r="16" ht="24.75" customHeight="1"/>
    <row r="17" ht="24.75" customHeight="1"/>
    <row r="18" ht="24.75" customHeight="1"/>
  </sheetData>
  <sheetProtection/>
  <mergeCells count="14">
    <mergeCell ref="E6:K6"/>
    <mergeCell ref="E7:F7"/>
    <mergeCell ref="H7:I7"/>
    <mergeCell ref="J7:K7"/>
    <mergeCell ref="A1:K1"/>
    <mergeCell ref="I2:K2"/>
    <mergeCell ref="I3:K3"/>
    <mergeCell ref="I4:K4"/>
    <mergeCell ref="A5:A8"/>
    <mergeCell ref="B7:B8"/>
    <mergeCell ref="C7:C8"/>
    <mergeCell ref="D7:D8"/>
    <mergeCell ref="B5:D6"/>
    <mergeCell ref="E5:K5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M24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16.50390625" style="63" customWidth="1"/>
    <col min="2" max="2" width="7.125" style="63" customWidth="1"/>
    <col min="3" max="3" width="7.25390625" style="63" customWidth="1"/>
    <col min="4" max="6" width="9.00390625" style="63" customWidth="1"/>
    <col min="7" max="7" width="11.625" style="63" bestFit="1" customWidth="1"/>
    <col min="8" max="8" width="9.00390625" style="63" customWidth="1"/>
    <col min="9" max="9" width="14.00390625" style="63" customWidth="1"/>
    <col min="10" max="10" width="9.00390625" style="63" customWidth="1"/>
    <col min="11" max="11" width="11.625" style="63" bestFit="1" customWidth="1"/>
    <col min="12" max="16384" width="9.00390625" style="63" customWidth="1"/>
  </cols>
  <sheetData>
    <row r="1" spans="1:13" ht="39" customHeight="1">
      <c r="A1" s="285" t="s">
        <v>123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1:13" s="62" customFormat="1" ht="12.75" customHeight="1">
      <c r="K2" s="286" t="s">
        <v>124</v>
      </c>
      <c r="L2" s="286"/>
      <c r="M2" s="286"/>
    </row>
    <row r="3" spans="11:13" s="62" customFormat="1" ht="12.75" customHeight="1">
      <c r="K3" s="286" t="s">
        <v>2</v>
      </c>
      <c r="L3" s="286"/>
      <c r="M3" s="286"/>
    </row>
    <row r="4" spans="7:13" s="62" customFormat="1" ht="12.75" customHeight="1">
      <c r="G4" s="188" t="s">
        <v>232</v>
      </c>
      <c r="K4" s="286" t="s">
        <v>111</v>
      </c>
      <c r="L4" s="286"/>
      <c r="M4" s="286"/>
    </row>
    <row r="5" spans="1:13" ht="18.75" customHeight="1">
      <c r="A5" s="287"/>
      <c r="B5" s="287" t="s">
        <v>125</v>
      </c>
      <c r="C5" s="287"/>
      <c r="D5" s="287"/>
      <c r="E5" s="287"/>
      <c r="F5" s="287"/>
      <c r="G5" s="287" t="s">
        <v>126</v>
      </c>
      <c r="H5" s="287"/>
      <c r="I5" s="287"/>
      <c r="J5" s="287"/>
      <c r="K5" s="287"/>
      <c r="L5" s="287"/>
      <c r="M5" s="287"/>
    </row>
    <row r="6" spans="1:13" ht="18.75" customHeight="1">
      <c r="A6" s="287"/>
      <c r="B6" s="287"/>
      <c r="C6" s="287"/>
      <c r="D6" s="287"/>
      <c r="E6" s="287"/>
      <c r="F6" s="287"/>
      <c r="G6" s="287" t="s">
        <v>127</v>
      </c>
      <c r="H6" s="287"/>
      <c r="I6" s="287"/>
      <c r="J6" s="287"/>
      <c r="K6" s="287"/>
      <c r="L6" s="287"/>
      <c r="M6" s="287"/>
    </row>
    <row r="7" spans="1:13" ht="18.75" customHeight="1">
      <c r="A7" s="287"/>
      <c r="B7" s="287" t="s">
        <v>128</v>
      </c>
      <c r="C7" s="287"/>
      <c r="D7" s="287"/>
      <c r="E7" s="287" t="s">
        <v>129</v>
      </c>
      <c r="F7" s="287"/>
      <c r="G7" s="287" t="s">
        <v>81</v>
      </c>
      <c r="H7" s="287"/>
      <c r="I7" s="65" t="s">
        <v>130</v>
      </c>
      <c r="J7" s="287" t="s">
        <v>82</v>
      </c>
      <c r="K7" s="287"/>
      <c r="L7" s="287" t="s">
        <v>119</v>
      </c>
      <c r="M7" s="287"/>
    </row>
    <row r="8" spans="1:13" ht="18.75" customHeight="1">
      <c r="A8" s="287"/>
      <c r="B8" s="65" t="s">
        <v>115</v>
      </c>
      <c r="C8" s="65" t="s">
        <v>116</v>
      </c>
      <c r="D8" s="65" t="s">
        <v>117</v>
      </c>
      <c r="E8" s="65" t="s">
        <v>116</v>
      </c>
      <c r="F8" s="65" t="s">
        <v>117</v>
      </c>
      <c r="G8" s="65" t="s">
        <v>120</v>
      </c>
      <c r="H8" s="65" t="s">
        <v>121</v>
      </c>
      <c r="I8" s="65" t="s">
        <v>120</v>
      </c>
      <c r="J8" s="65" t="s">
        <v>120</v>
      </c>
      <c r="K8" s="65" t="s">
        <v>121</v>
      </c>
      <c r="L8" s="65" t="s">
        <v>120</v>
      </c>
      <c r="M8" s="65" t="s">
        <v>121</v>
      </c>
    </row>
    <row r="9" spans="1:13" s="62" customFormat="1" ht="21.75" customHeight="1">
      <c r="A9" s="165" t="s">
        <v>201</v>
      </c>
      <c r="B9" s="166">
        <f>SUM(B11:B23)</f>
        <v>152</v>
      </c>
      <c r="C9" s="66"/>
      <c r="D9" s="66"/>
      <c r="E9" s="66"/>
      <c r="F9" s="66"/>
      <c r="G9" s="67"/>
      <c r="H9" s="68"/>
      <c r="I9" s="66"/>
      <c r="J9" s="66"/>
      <c r="K9" s="69"/>
      <c r="L9" s="66"/>
      <c r="M9" s="66"/>
    </row>
    <row r="10" spans="1:13" s="62" customFormat="1" ht="21.75" customHeight="1">
      <c r="A10" s="165" t="s">
        <v>202</v>
      </c>
      <c r="B10" s="166">
        <f>SUM(B11:B13)</f>
        <v>4</v>
      </c>
      <c r="C10" s="66"/>
      <c r="D10" s="66"/>
      <c r="E10" s="66"/>
      <c r="F10" s="66"/>
      <c r="G10" s="67"/>
      <c r="H10" s="67"/>
      <c r="I10" s="66"/>
      <c r="J10" s="66"/>
      <c r="K10" s="66"/>
      <c r="L10" s="66"/>
      <c r="M10" s="66"/>
    </row>
    <row r="11" spans="1:13" s="62" customFormat="1" ht="21.75" customHeight="1">
      <c r="A11" s="165" t="s">
        <v>203</v>
      </c>
      <c r="B11" s="166">
        <v>2</v>
      </c>
      <c r="C11" s="66"/>
      <c r="D11" s="66"/>
      <c r="E11" s="66"/>
      <c r="F11" s="66"/>
      <c r="G11" s="67"/>
      <c r="H11" s="67"/>
      <c r="I11" s="66"/>
      <c r="J11" s="66"/>
      <c r="K11" s="66"/>
      <c r="L11" s="66"/>
      <c r="M11" s="66"/>
    </row>
    <row r="12" spans="1:13" s="62" customFormat="1" ht="21.75" customHeight="1">
      <c r="A12" s="165" t="s">
        <v>204</v>
      </c>
      <c r="B12" s="166">
        <v>1</v>
      </c>
      <c r="C12" s="66"/>
      <c r="D12" s="66"/>
      <c r="E12" s="66"/>
      <c r="F12" s="66"/>
      <c r="G12" s="67"/>
      <c r="H12" s="67"/>
      <c r="I12" s="66"/>
      <c r="J12" s="66"/>
      <c r="K12" s="66"/>
      <c r="L12" s="66"/>
      <c r="M12" s="66"/>
    </row>
    <row r="13" spans="1:13" s="62" customFormat="1" ht="21.75" customHeight="1">
      <c r="A13" s="165" t="s">
        <v>205</v>
      </c>
      <c r="B13" s="166">
        <v>1</v>
      </c>
      <c r="C13" s="66"/>
      <c r="D13" s="66"/>
      <c r="E13" s="66"/>
      <c r="F13" s="66"/>
      <c r="G13" s="67"/>
      <c r="H13" s="67"/>
      <c r="I13" s="66"/>
      <c r="J13" s="66"/>
      <c r="K13" s="66"/>
      <c r="L13" s="66"/>
      <c r="M13" s="66"/>
    </row>
    <row r="14" spans="1:13" s="62" customFormat="1" ht="21.75" customHeight="1">
      <c r="A14" s="165" t="s">
        <v>206</v>
      </c>
      <c r="B14" s="166">
        <v>1</v>
      </c>
      <c r="C14" s="66"/>
      <c r="D14" s="66"/>
      <c r="E14" s="66"/>
      <c r="F14" s="66"/>
      <c r="G14" s="67"/>
      <c r="H14" s="67"/>
      <c r="I14" s="66"/>
      <c r="J14" s="66"/>
      <c r="K14" s="66"/>
      <c r="L14" s="66"/>
      <c r="M14" s="66"/>
    </row>
    <row r="15" spans="1:13" s="62" customFormat="1" ht="21.75" customHeight="1">
      <c r="A15" s="165" t="s">
        <v>207</v>
      </c>
      <c r="B15" s="166">
        <v>1</v>
      </c>
      <c r="C15" s="66"/>
      <c r="D15" s="66"/>
      <c r="E15" s="66"/>
      <c r="F15" s="66"/>
      <c r="G15" s="67"/>
      <c r="H15" s="67"/>
      <c r="I15" s="66"/>
      <c r="J15" s="66"/>
      <c r="K15" s="66"/>
      <c r="L15" s="66"/>
      <c r="M15" s="66"/>
    </row>
    <row r="16" spans="1:13" s="62" customFormat="1" ht="21.75" customHeight="1">
      <c r="A16" s="165" t="s">
        <v>208</v>
      </c>
      <c r="B16" s="166">
        <v>1</v>
      </c>
      <c r="C16" s="66"/>
      <c r="D16" s="66"/>
      <c r="E16" s="66"/>
      <c r="F16" s="66"/>
      <c r="G16" s="67"/>
      <c r="H16" s="67"/>
      <c r="I16" s="66"/>
      <c r="J16" s="66"/>
      <c r="K16" s="66"/>
      <c r="L16" s="66"/>
      <c r="M16" s="66"/>
    </row>
    <row r="17" spans="1:13" s="62" customFormat="1" ht="21.75" customHeight="1">
      <c r="A17" s="165" t="s">
        <v>209</v>
      </c>
      <c r="B17" s="166">
        <v>2</v>
      </c>
      <c r="C17" s="66"/>
      <c r="D17" s="66"/>
      <c r="E17" s="66"/>
      <c r="F17" s="66"/>
      <c r="G17" s="67"/>
      <c r="H17" s="67"/>
      <c r="I17" s="66"/>
      <c r="J17" s="66"/>
      <c r="K17" s="66"/>
      <c r="L17" s="66"/>
      <c r="M17" s="66"/>
    </row>
    <row r="18" spans="1:13" s="62" customFormat="1" ht="21.75" customHeight="1">
      <c r="A18" s="165" t="s">
        <v>210</v>
      </c>
      <c r="B18" s="166">
        <v>2</v>
      </c>
      <c r="C18" s="66"/>
      <c r="D18" s="66"/>
      <c r="E18" s="66"/>
      <c r="F18" s="66"/>
      <c r="G18" s="67"/>
      <c r="H18" s="67"/>
      <c r="I18" s="66"/>
      <c r="J18" s="66"/>
      <c r="K18" s="66"/>
      <c r="L18" s="66"/>
      <c r="M18" s="66"/>
    </row>
    <row r="19" spans="1:13" s="62" customFormat="1" ht="21.75" customHeight="1">
      <c r="A19" s="165" t="s">
        <v>211</v>
      </c>
      <c r="B19" s="166">
        <v>1</v>
      </c>
      <c r="C19" s="66"/>
      <c r="D19" s="66"/>
      <c r="E19" s="66"/>
      <c r="F19" s="66"/>
      <c r="G19" s="67"/>
      <c r="H19" s="67"/>
      <c r="I19" s="66"/>
      <c r="J19" s="66"/>
      <c r="K19" s="66"/>
      <c r="L19" s="66"/>
      <c r="M19" s="66"/>
    </row>
    <row r="20" spans="1:13" s="62" customFormat="1" ht="21.75" customHeight="1">
      <c r="A20" s="165" t="s">
        <v>212</v>
      </c>
      <c r="B20" s="166">
        <v>63</v>
      </c>
      <c r="C20" s="66"/>
      <c r="D20" s="66"/>
      <c r="E20" s="66"/>
      <c r="F20" s="66"/>
      <c r="G20" s="67"/>
      <c r="H20" s="67"/>
      <c r="I20" s="66"/>
      <c r="J20" s="66"/>
      <c r="K20" s="66"/>
      <c r="L20" s="66"/>
      <c r="M20" s="66"/>
    </row>
    <row r="21" spans="1:13" s="62" customFormat="1" ht="21.75" customHeight="1">
      <c r="A21" s="165" t="s">
        <v>213</v>
      </c>
      <c r="B21" s="166">
        <v>4</v>
      </c>
      <c r="C21" s="66"/>
      <c r="D21" s="66"/>
      <c r="E21" s="66"/>
      <c r="F21" s="66"/>
      <c r="G21" s="67"/>
      <c r="H21" s="67"/>
      <c r="I21" s="66"/>
      <c r="J21" s="66"/>
      <c r="K21" s="66"/>
      <c r="L21" s="66"/>
      <c r="M21" s="66"/>
    </row>
    <row r="22" spans="1:13" s="62" customFormat="1" ht="21.75" customHeight="1">
      <c r="A22" s="165" t="s">
        <v>214</v>
      </c>
      <c r="B22" s="166">
        <v>68</v>
      </c>
      <c r="C22" s="66"/>
      <c r="D22" s="66"/>
      <c r="E22" s="66"/>
      <c r="F22" s="66"/>
      <c r="G22" s="67"/>
      <c r="H22" s="67"/>
      <c r="I22" s="66"/>
      <c r="J22" s="66"/>
      <c r="K22" s="66"/>
      <c r="L22" s="66"/>
      <c r="M22" s="66"/>
    </row>
    <row r="23" spans="1:13" s="62" customFormat="1" ht="21.75" customHeight="1">
      <c r="A23" s="165" t="s">
        <v>215</v>
      </c>
      <c r="B23" s="166">
        <v>5</v>
      </c>
      <c r="C23" s="66"/>
      <c r="D23" s="66"/>
      <c r="E23" s="66"/>
      <c r="F23" s="66"/>
      <c r="G23" s="67"/>
      <c r="H23" s="67"/>
      <c r="I23" s="66"/>
      <c r="J23" s="66"/>
      <c r="K23" s="66"/>
      <c r="L23" s="66"/>
      <c r="M23" s="66"/>
    </row>
    <row r="24" spans="1:11" ht="24.75" customHeight="1">
      <c r="A24" s="28" t="s">
        <v>122</v>
      </c>
      <c r="B24" s="28"/>
      <c r="C24" s="28"/>
      <c r="D24" s="30" t="s">
        <v>17</v>
      </c>
      <c r="E24" s="169" t="s">
        <v>218</v>
      </c>
      <c r="F24" s="2"/>
      <c r="G24" s="2"/>
      <c r="H24" s="14" t="s">
        <v>19</v>
      </c>
      <c r="I24" s="70">
        <v>43282</v>
      </c>
      <c r="J24" s="30"/>
      <c r="K24" s="2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13">
    <mergeCell ref="G7:H7"/>
    <mergeCell ref="J7:K7"/>
    <mergeCell ref="L7:M7"/>
    <mergeCell ref="A1:M1"/>
    <mergeCell ref="K2:M2"/>
    <mergeCell ref="K3:M3"/>
    <mergeCell ref="K4:M4"/>
    <mergeCell ref="A5:A8"/>
    <mergeCell ref="B5:F6"/>
    <mergeCell ref="G5:M5"/>
    <mergeCell ref="G6:M6"/>
    <mergeCell ref="B7:D7"/>
    <mergeCell ref="E7:F7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S11"/>
  <sheetViews>
    <sheetView zoomScalePageLayoutView="0" workbookViewId="0" topLeftCell="A1">
      <selection activeCell="M17" sqref="M17"/>
    </sheetView>
  </sheetViews>
  <sheetFormatPr defaultColWidth="9.00390625" defaultRowHeight="14.25"/>
  <cols>
    <col min="1" max="1" width="10.75390625" style="48" customWidth="1"/>
    <col min="2" max="15" width="8.75390625" style="48" customWidth="1"/>
    <col min="16" max="16384" width="9.00390625" style="48" customWidth="1"/>
  </cols>
  <sheetData>
    <row r="1" spans="1:15" ht="33.75" customHeight="1">
      <c r="A1" s="288" t="s">
        <v>131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="46" customFormat="1" ht="12.75" customHeight="1">
      <c r="M2" s="56" t="s">
        <v>132</v>
      </c>
    </row>
    <row r="3" spans="13:15" s="46" customFormat="1" ht="12.75" customHeight="1">
      <c r="M3" s="57" t="s">
        <v>2</v>
      </c>
      <c r="N3" s="58"/>
      <c r="O3" s="58"/>
    </row>
    <row r="4" spans="1:15" s="46" customFormat="1" ht="12.75" customHeight="1">
      <c r="A4" s="290"/>
      <c r="B4" s="290"/>
      <c r="C4" s="290"/>
      <c r="E4" s="49"/>
      <c r="G4" s="291">
        <v>43252</v>
      </c>
      <c r="H4" s="291"/>
      <c r="M4" s="59" t="s">
        <v>133</v>
      </c>
      <c r="N4" s="60"/>
      <c r="O4" s="60"/>
    </row>
    <row r="5" spans="1:15" ht="30" customHeight="1">
      <c r="A5" s="292" t="s">
        <v>134</v>
      </c>
      <c r="B5" s="292" t="s">
        <v>135</v>
      </c>
      <c r="C5" s="293"/>
      <c r="D5" s="293" t="s">
        <v>136</v>
      </c>
      <c r="E5" s="293"/>
      <c r="F5" s="293" t="s">
        <v>137</v>
      </c>
      <c r="G5" s="293"/>
      <c r="H5" s="293"/>
      <c r="I5" s="293"/>
      <c r="J5" s="293"/>
      <c r="K5" s="293"/>
      <c r="L5" s="297" t="s">
        <v>138</v>
      </c>
      <c r="M5" s="294" t="s">
        <v>139</v>
      </c>
      <c r="N5" s="295"/>
      <c r="O5" s="296"/>
    </row>
    <row r="6" spans="1:15" ht="45.75" customHeight="1">
      <c r="A6" s="293"/>
      <c r="B6" s="50"/>
      <c r="C6" s="51" t="s">
        <v>140</v>
      </c>
      <c r="D6" s="50" t="s">
        <v>141</v>
      </c>
      <c r="E6" s="50" t="s">
        <v>142</v>
      </c>
      <c r="F6" s="52"/>
      <c r="G6" s="53" t="s">
        <v>143</v>
      </c>
      <c r="H6" s="53" t="s">
        <v>144</v>
      </c>
      <c r="I6" s="50" t="s">
        <v>145</v>
      </c>
      <c r="J6" s="50" t="s">
        <v>146</v>
      </c>
      <c r="K6" s="53" t="s">
        <v>147</v>
      </c>
      <c r="L6" s="298"/>
      <c r="M6" s="52"/>
      <c r="N6" s="52" t="s">
        <v>148</v>
      </c>
      <c r="O6" s="52" t="s">
        <v>149</v>
      </c>
    </row>
    <row r="7" spans="1:15" s="47" customFormat="1" ht="28.5" customHeight="1">
      <c r="A7" s="54" t="s">
        <v>12</v>
      </c>
      <c r="B7" s="55">
        <f>SUM(B8:B10)</f>
        <v>0</v>
      </c>
      <c r="C7" s="55">
        <f aca="true" t="shared" si="0" ref="C7:O7">SUM(C8:C10)</f>
        <v>0</v>
      </c>
      <c r="D7" s="55">
        <f t="shared" si="0"/>
        <v>0</v>
      </c>
      <c r="E7" s="55">
        <f t="shared" si="0"/>
        <v>0</v>
      </c>
      <c r="F7" s="55">
        <f t="shared" si="0"/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</row>
    <row r="8" spans="1:15" s="47" customFormat="1" ht="28.5" customHeight="1">
      <c r="A8" s="54" t="s">
        <v>150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</row>
    <row r="9" spans="1:15" s="47" customFormat="1" ht="24" customHeight="1">
      <c r="A9" s="54" t="s">
        <v>14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</row>
    <row r="10" spans="1:15" s="47" customFormat="1" ht="24" customHeight="1">
      <c r="A10" s="54" t="s">
        <v>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9" s="2" customFormat="1" ht="26.25" customHeight="1">
      <c r="A11" s="28" t="s">
        <v>16</v>
      </c>
      <c r="B11" s="28" t="s">
        <v>151</v>
      </c>
      <c r="C11" s="28"/>
      <c r="D11" s="28"/>
      <c r="G11" s="30" t="s">
        <v>17</v>
      </c>
      <c r="H11" s="30" t="s">
        <v>199</v>
      </c>
      <c r="I11" s="30"/>
      <c r="J11" s="30"/>
      <c r="L11" s="14" t="s">
        <v>19</v>
      </c>
      <c r="M11" s="61">
        <v>43282</v>
      </c>
      <c r="O11" s="14"/>
      <c r="P11" s="15"/>
      <c r="Q11" s="16"/>
      <c r="R11" s="16"/>
      <c r="S11" s="16"/>
    </row>
  </sheetData>
  <sheetProtection/>
  <mergeCells count="9">
    <mergeCell ref="A1:O1"/>
    <mergeCell ref="A4:C4"/>
    <mergeCell ref="G4:H4"/>
    <mergeCell ref="B5:C5"/>
    <mergeCell ref="D5:E5"/>
    <mergeCell ref="F5:K5"/>
    <mergeCell ref="M5:O5"/>
    <mergeCell ref="A5:A6"/>
    <mergeCell ref="L5:L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U16"/>
  <sheetViews>
    <sheetView zoomScalePageLayoutView="0" workbookViewId="0" topLeftCell="A1">
      <selection activeCell="M18" sqref="M18"/>
    </sheetView>
  </sheetViews>
  <sheetFormatPr defaultColWidth="9.00390625" defaultRowHeight="14.25"/>
  <cols>
    <col min="1" max="1" width="9.00390625" style="32" customWidth="1"/>
    <col min="2" max="16" width="8.125" style="32" customWidth="1"/>
    <col min="17" max="16384" width="9.00390625" style="32" customWidth="1"/>
  </cols>
  <sheetData>
    <row r="1" spans="1:16" ht="13.5" customHeight="1">
      <c r="A1" s="306" t="s">
        <v>152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16" ht="13.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3" spans="1:16" ht="18.75" customHeigh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</row>
    <row r="4" spans="9:15" s="31" customFormat="1" ht="12.75" customHeight="1">
      <c r="I4" s="41"/>
      <c r="N4" s="42" t="s">
        <v>153</v>
      </c>
      <c r="O4" s="42"/>
    </row>
    <row r="5" spans="9:15" s="31" customFormat="1" ht="12.75" customHeight="1">
      <c r="I5" s="41"/>
      <c r="N5" s="42" t="s">
        <v>2</v>
      </c>
      <c r="O5" s="42"/>
    </row>
    <row r="6" spans="3:15" s="31" customFormat="1" ht="12.75" customHeight="1">
      <c r="C6" s="33"/>
      <c r="E6" s="33"/>
      <c r="H6" s="307">
        <v>43252</v>
      </c>
      <c r="I6" s="307"/>
      <c r="N6" s="43" t="s">
        <v>22</v>
      </c>
      <c r="O6" s="43"/>
    </row>
    <row r="7" spans="1:16" ht="18" customHeight="1">
      <c r="A7" s="299" t="s">
        <v>154</v>
      </c>
      <c r="B7" s="302" t="s">
        <v>81</v>
      </c>
      <c r="C7" s="303"/>
      <c r="D7" s="303"/>
      <c r="E7" s="302" t="s">
        <v>155</v>
      </c>
      <c r="F7" s="303"/>
      <c r="G7" s="303"/>
      <c r="H7" s="302" t="s">
        <v>156</v>
      </c>
      <c r="I7" s="303"/>
      <c r="J7" s="303"/>
      <c r="K7" s="302" t="s">
        <v>157</v>
      </c>
      <c r="L7" s="303"/>
      <c r="M7" s="300"/>
      <c r="N7" s="302" t="s">
        <v>158</v>
      </c>
      <c r="O7" s="303"/>
      <c r="P7" s="300"/>
    </row>
    <row r="8" spans="1:16" ht="18" customHeight="1">
      <c r="A8" s="301"/>
      <c r="B8" s="304" t="s">
        <v>24</v>
      </c>
      <c r="C8" s="299" t="s">
        <v>159</v>
      </c>
      <c r="D8" s="303"/>
      <c r="E8" s="304" t="s">
        <v>24</v>
      </c>
      <c r="F8" s="299" t="s">
        <v>159</v>
      </c>
      <c r="G8" s="303"/>
      <c r="H8" s="304" t="s">
        <v>24</v>
      </c>
      <c r="I8" s="299" t="s">
        <v>159</v>
      </c>
      <c r="J8" s="303"/>
      <c r="K8" s="304" t="s">
        <v>24</v>
      </c>
      <c r="L8" s="299" t="s">
        <v>159</v>
      </c>
      <c r="M8" s="303"/>
      <c r="N8" s="304" t="s">
        <v>24</v>
      </c>
      <c r="O8" s="299" t="s">
        <v>159</v>
      </c>
      <c r="P8" s="300"/>
    </row>
    <row r="9" spans="1:16" ht="18" customHeight="1">
      <c r="A9" s="301"/>
      <c r="B9" s="305"/>
      <c r="C9" s="35"/>
      <c r="D9" s="34" t="s">
        <v>7</v>
      </c>
      <c r="E9" s="305"/>
      <c r="F9" s="35"/>
      <c r="G9" s="34" t="s">
        <v>7</v>
      </c>
      <c r="H9" s="305"/>
      <c r="I9" s="35"/>
      <c r="J9" s="34" t="s">
        <v>7</v>
      </c>
      <c r="K9" s="305"/>
      <c r="L9" s="35"/>
      <c r="M9" s="34" t="s">
        <v>7</v>
      </c>
      <c r="N9" s="305"/>
      <c r="O9" s="35"/>
      <c r="P9" s="34" t="s">
        <v>7</v>
      </c>
    </row>
    <row r="10" spans="1:19" ht="31.5" customHeight="1">
      <c r="A10" s="36" t="s">
        <v>160</v>
      </c>
      <c r="B10" s="159">
        <v>51</v>
      </c>
      <c r="C10" s="160">
        <v>447.03</v>
      </c>
      <c r="D10" s="160">
        <v>85.8</v>
      </c>
      <c r="E10" s="159"/>
      <c r="F10" s="160"/>
      <c r="G10" s="160"/>
      <c r="H10" s="179">
        <v>5</v>
      </c>
      <c r="I10" s="160">
        <v>31.99</v>
      </c>
      <c r="J10" s="160">
        <v>10.77</v>
      </c>
      <c r="K10" s="180">
        <v>24</v>
      </c>
      <c r="L10" s="160">
        <v>334.91</v>
      </c>
      <c r="M10" s="160">
        <v>58.32</v>
      </c>
      <c r="N10" s="180">
        <v>16</v>
      </c>
      <c r="O10" s="160">
        <v>50.66</v>
      </c>
      <c r="P10" s="160">
        <v>13.1</v>
      </c>
      <c r="Q10" s="45"/>
      <c r="R10" s="45"/>
      <c r="S10" s="45"/>
    </row>
    <row r="11" spans="1:19" ht="33.75" customHeight="1">
      <c r="A11" s="36" t="s">
        <v>161</v>
      </c>
      <c r="B11" s="159">
        <v>51</v>
      </c>
      <c r="C11" s="160">
        <v>447.03</v>
      </c>
      <c r="D11" s="160">
        <v>85.8</v>
      </c>
      <c r="E11" s="159"/>
      <c r="F11" s="160"/>
      <c r="G11" s="160"/>
      <c r="H11" s="179">
        <v>5</v>
      </c>
      <c r="I11" s="160">
        <v>31.99</v>
      </c>
      <c r="J11" s="160">
        <v>10.77</v>
      </c>
      <c r="K11" s="180">
        <v>24</v>
      </c>
      <c r="L11" s="160">
        <v>334.91</v>
      </c>
      <c r="M11" s="160">
        <v>58.32</v>
      </c>
      <c r="N11" s="180">
        <v>16</v>
      </c>
      <c r="O11" s="160">
        <v>50.66</v>
      </c>
      <c r="P11" s="160">
        <v>13.1</v>
      </c>
      <c r="Q11" s="45"/>
      <c r="R11" s="45"/>
      <c r="S11" s="45"/>
    </row>
    <row r="12" spans="1:19" ht="36.75" customHeight="1">
      <c r="A12" s="37" t="s">
        <v>162</v>
      </c>
      <c r="B12" s="159">
        <v>2</v>
      </c>
      <c r="C12" s="160">
        <v>4.25</v>
      </c>
      <c r="D12" s="160"/>
      <c r="E12" s="159"/>
      <c r="F12" s="160"/>
      <c r="G12" s="160"/>
      <c r="H12" s="179"/>
      <c r="I12" s="160"/>
      <c r="J12" s="160"/>
      <c r="K12" s="181">
        <v>1</v>
      </c>
      <c r="L12" s="160">
        <v>3.06</v>
      </c>
      <c r="M12" s="160"/>
      <c r="N12" s="159">
        <v>1</v>
      </c>
      <c r="O12" s="160">
        <v>1.19</v>
      </c>
      <c r="P12" s="160"/>
      <c r="Q12" s="45"/>
      <c r="R12" s="45"/>
      <c r="S12" s="45"/>
    </row>
    <row r="13" spans="1:9" ht="26.25" customHeight="1">
      <c r="A13" s="309" t="s">
        <v>200</v>
      </c>
      <c r="B13" s="310"/>
      <c r="C13" s="310"/>
      <c r="D13" s="310"/>
      <c r="E13" s="310"/>
      <c r="F13" s="310"/>
      <c r="G13" s="310"/>
      <c r="H13" s="310"/>
      <c r="I13" s="310"/>
    </row>
    <row r="14" spans="1:12" ht="26.25" customHeight="1">
      <c r="A14" s="39"/>
      <c r="B14" s="311" t="s">
        <v>163</v>
      </c>
      <c r="C14" s="311"/>
      <c r="D14" s="311"/>
      <c r="E14" s="311"/>
      <c r="F14" s="311"/>
      <c r="G14" s="311"/>
      <c r="H14" s="311"/>
      <c r="I14" s="311"/>
      <c r="L14" s="39"/>
    </row>
    <row r="15" spans="1:21" s="2" customFormat="1" ht="26.25" customHeight="1">
      <c r="A15" s="40" t="s">
        <v>16</v>
      </c>
      <c r="B15" s="40" t="s">
        <v>226</v>
      </c>
      <c r="C15" s="40"/>
      <c r="D15" s="40"/>
      <c r="G15" s="30" t="s">
        <v>17</v>
      </c>
      <c r="H15" s="30" t="s">
        <v>195</v>
      </c>
      <c r="I15" s="30"/>
      <c r="J15" s="30"/>
      <c r="L15" s="44" t="s">
        <v>19</v>
      </c>
      <c r="M15" s="308">
        <v>43282</v>
      </c>
      <c r="N15" s="308"/>
      <c r="O15" s="44"/>
      <c r="P15" s="44"/>
      <c r="Q15" s="44"/>
      <c r="R15" s="15"/>
      <c r="S15" s="16"/>
      <c r="T15" s="16"/>
      <c r="U15" s="16"/>
    </row>
    <row r="16" ht="12.75">
      <c r="F16" s="32" t="s">
        <v>164</v>
      </c>
    </row>
  </sheetData>
  <sheetProtection/>
  <mergeCells count="21">
    <mergeCell ref="M15:N15"/>
    <mergeCell ref="B8:B9"/>
    <mergeCell ref="E8:E9"/>
    <mergeCell ref="H8:H9"/>
    <mergeCell ref="A13:I13"/>
    <mergeCell ref="B14:I14"/>
    <mergeCell ref="C8:D8"/>
    <mergeCell ref="F8:G8"/>
    <mergeCell ref="A1:P3"/>
    <mergeCell ref="H6:I6"/>
    <mergeCell ref="B7:D7"/>
    <mergeCell ref="E7:G7"/>
    <mergeCell ref="H7:J7"/>
    <mergeCell ref="K8:K9"/>
    <mergeCell ref="O8:P8"/>
    <mergeCell ref="A7:A9"/>
    <mergeCell ref="K7:M7"/>
    <mergeCell ref="N7:P7"/>
    <mergeCell ref="I8:J8"/>
    <mergeCell ref="N8:N9"/>
    <mergeCell ref="L8:M8"/>
  </mergeCells>
  <printOptions/>
  <pageMargins left="0.3541666666666667" right="0.3541666666666667" top="0.78680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R11"/>
  <sheetViews>
    <sheetView zoomScalePageLayoutView="0" workbookViewId="0" topLeftCell="A1">
      <selection activeCell="C31" sqref="C31"/>
    </sheetView>
  </sheetViews>
  <sheetFormatPr defaultColWidth="9.00390625" defaultRowHeight="14.25"/>
  <cols>
    <col min="1" max="1" width="15.625" style="18" customWidth="1"/>
    <col min="2" max="2" width="14.125" style="18" customWidth="1"/>
    <col min="3" max="3" width="15.125" style="18" customWidth="1"/>
    <col min="4" max="7" width="18.375" style="18" customWidth="1"/>
    <col min="8" max="16384" width="9.00390625" style="18" customWidth="1"/>
  </cols>
  <sheetData>
    <row r="1" spans="1:7" ht="43.5" customHeight="1">
      <c r="A1" s="312" t="s">
        <v>165</v>
      </c>
      <c r="B1" s="312"/>
      <c r="C1" s="312"/>
      <c r="D1" s="312"/>
      <c r="E1" s="312"/>
      <c r="F1" s="312"/>
      <c r="G1" s="312"/>
    </row>
    <row r="2" spans="2:7" s="17" customFormat="1" ht="12.75" customHeight="1">
      <c r="B2" s="19"/>
      <c r="C2" s="19"/>
      <c r="D2" s="19"/>
      <c r="F2" s="20" t="s">
        <v>166</v>
      </c>
      <c r="G2" s="19"/>
    </row>
    <row r="3" spans="2:7" s="17" customFormat="1" ht="12.75" customHeight="1">
      <c r="B3" s="19"/>
      <c r="C3" s="19"/>
      <c r="D3" s="19"/>
      <c r="F3" s="20" t="s">
        <v>167</v>
      </c>
      <c r="G3" s="19"/>
    </row>
    <row r="4" spans="1:7" s="17" customFormat="1" ht="12.75" customHeight="1">
      <c r="A4" s="21"/>
      <c r="B4" s="21"/>
      <c r="C4" s="21"/>
      <c r="D4" s="22">
        <v>43252</v>
      </c>
      <c r="F4" s="23" t="s">
        <v>168</v>
      </c>
      <c r="G4" s="21"/>
    </row>
    <row r="5" spans="1:7" ht="28.5" customHeight="1">
      <c r="A5" s="315"/>
      <c r="B5" s="315" t="s">
        <v>169</v>
      </c>
      <c r="C5" s="316" t="s">
        <v>170</v>
      </c>
      <c r="D5" s="313" t="s">
        <v>171</v>
      </c>
      <c r="E5" s="313"/>
      <c r="F5" s="313"/>
      <c r="G5" s="314"/>
    </row>
    <row r="6" spans="1:7" ht="36" customHeight="1">
      <c r="A6" s="315"/>
      <c r="B6" s="315"/>
      <c r="C6" s="315"/>
      <c r="D6" s="25" t="s">
        <v>172</v>
      </c>
      <c r="E6" s="25" t="s">
        <v>173</v>
      </c>
      <c r="F6" s="24" t="s">
        <v>174</v>
      </c>
      <c r="G6" s="24" t="s">
        <v>175</v>
      </c>
    </row>
    <row r="7" spans="1:7" s="17" customFormat="1" ht="33.75" customHeight="1">
      <c r="A7" s="26" t="s">
        <v>176</v>
      </c>
      <c r="B7" s="27">
        <v>10</v>
      </c>
      <c r="C7" s="27">
        <v>4</v>
      </c>
      <c r="D7" s="27">
        <v>0</v>
      </c>
      <c r="E7" s="27">
        <v>0</v>
      </c>
      <c r="F7" s="27">
        <v>7</v>
      </c>
      <c r="G7" s="27">
        <f>SUM(G8:G10)</f>
        <v>0</v>
      </c>
    </row>
    <row r="8" spans="1:7" s="17" customFormat="1" ht="33.75" customHeight="1">
      <c r="A8" s="26" t="s">
        <v>13</v>
      </c>
      <c r="B8" s="27">
        <v>10</v>
      </c>
      <c r="C8" s="27">
        <v>4</v>
      </c>
      <c r="D8" s="27">
        <v>0</v>
      </c>
      <c r="E8" s="27">
        <v>0</v>
      </c>
      <c r="F8" s="27">
        <v>7</v>
      </c>
      <c r="G8" s="27">
        <v>0</v>
      </c>
    </row>
    <row r="9" spans="1:7" s="17" customFormat="1" ht="33.75" customHeight="1">
      <c r="A9" s="26" t="s">
        <v>14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s="17" customFormat="1" ht="33.75" customHeight="1">
      <c r="A10" s="26" t="s">
        <v>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18" s="2" customFormat="1" ht="26.25" customHeight="1">
      <c r="A11" s="28" t="s">
        <v>227</v>
      </c>
      <c r="B11" s="28"/>
      <c r="C11" s="29" t="s">
        <v>17</v>
      </c>
      <c r="D11" s="28" t="s">
        <v>195</v>
      </c>
      <c r="F11" s="14" t="s">
        <v>228</v>
      </c>
      <c r="H11" s="30"/>
      <c r="I11" s="30"/>
      <c r="J11" s="30"/>
      <c r="O11" s="15"/>
      <c r="P11" s="16"/>
      <c r="Q11" s="16"/>
      <c r="R11" s="16"/>
    </row>
  </sheetData>
  <sheetProtection/>
  <mergeCells count="5">
    <mergeCell ref="A1:G1"/>
    <mergeCell ref="D5:G5"/>
    <mergeCell ref="A5:A6"/>
    <mergeCell ref="B5:B6"/>
    <mergeCell ref="C5:C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U12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17.375" style="3" customWidth="1"/>
    <col min="2" max="6" width="20.625" style="3" customWidth="1"/>
    <col min="7" max="16384" width="9.00390625" style="3" customWidth="1"/>
  </cols>
  <sheetData>
    <row r="1" spans="1:6" ht="45" customHeight="1">
      <c r="A1" s="318" t="s">
        <v>177</v>
      </c>
      <c r="B1" s="318"/>
      <c r="C1" s="318"/>
      <c r="D1" s="318"/>
      <c r="E1" s="318"/>
      <c r="F1" s="318"/>
    </row>
    <row r="2" spans="5:6" s="1" customFormat="1" ht="12.75" customHeight="1">
      <c r="E2" s="319" t="s">
        <v>178</v>
      </c>
      <c r="F2" s="319"/>
    </row>
    <row r="3" spans="1:6" s="1" customFormat="1" ht="12.75" customHeight="1">
      <c r="A3" s="4"/>
      <c r="B3" s="4"/>
      <c r="C3" s="4"/>
      <c r="D3" s="4"/>
      <c r="E3" s="320" t="s">
        <v>179</v>
      </c>
      <c r="F3" s="320"/>
    </row>
    <row r="4" spans="1:7" s="1" customFormat="1" ht="12.75" customHeight="1">
      <c r="A4" s="5"/>
      <c r="B4" s="5"/>
      <c r="C4" s="6"/>
      <c r="D4" s="7">
        <v>43252</v>
      </c>
      <c r="E4" s="321" t="s">
        <v>180</v>
      </c>
      <c r="F4" s="321"/>
      <c r="G4" s="8"/>
    </row>
    <row r="5" spans="1:6" ht="21.75" customHeight="1">
      <c r="A5" s="317" t="s">
        <v>134</v>
      </c>
      <c r="B5" s="317" t="s">
        <v>181</v>
      </c>
      <c r="C5" s="317" t="s">
        <v>182</v>
      </c>
      <c r="D5" s="317"/>
      <c r="E5" s="317"/>
      <c r="F5" s="317"/>
    </row>
    <row r="6" spans="1:6" ht="21.75" customHeight="1">
      <c r="A6" s="317"/>
      <c r="B6" s="317"/>
      <c r="C6" s="317" t="s">
        <v>183</v>
      </c>
      <c r="D6" s="317"/>
      <c r="E6" s="317" t="s">
        <v>184</v>
      </c>
      <c r="F6" s="317"/>
    </row>
    <row r="7" spans="1:6" ht="21.75" customHeight="1">
      <c r="A7" s="317"/>
      <c r="B7" s="317"/>
      <c r="C7" s="9" t="s">
        <v>185</v>
      </c>
      <c r="D7" s="9" t="s">
        <v>186</v>
      </c>
      <c r="E7" s="9" t="s">
        <v>185</v>
      </c>
      <c r="F7" s="9" t="s">
        <v>186</v>
      </c>
    </row>
    <row r="8" spans="1:6" s="1" customFormat="1" ht="30" customHeight="1">
      <c r="A8" s="10" t="s">
        <v>187</v>
      </c>
      <c r="B8" s="11">
        <f>SUM(B9:B11)</f>
        <v>64</v>
      </c>
      <c r="C8" s="11">
        <f>SUM(C9:C11)</f>
        <v>29</v>
      </c>
      <c r="D8" s="11">
        <f>SUM(D9:D11)</f>
        <v>82</v>
      </c>
      <c r="E8" s="11">
        <f>SUM(E9:E11)</f>
        <v>2</v>
      </c>
      <c r="F8" s="11">
        <f>SUM(F9:F11)</f>
        <v>31</v>
      </c>
    </row>
    <row r="9" spans="1:6" s="1" customFormat="1" ht="30" customHeight="1">
      <c r="A9" s="10" t="s">
        <v>189</v>
      </c>
      <c r="B9" s="11">
        <v>24</v>
      </c>
      <c r="C9" s="11">
        <v>14</v>
      </c>
      <c r="D9" s="11">
        <v>51</v>
      </c>
      <c r="E9" s="11">
        <v>2</v>
      </c>
      <c r="F9" s="11">
        <v>31</v>
      </c>
    </row>
    <row r="10" spans="1:6" s="1" customFormat="1" ht="30" customHeight="1">
      <c r="A10" s="10" t="s">
        <v>190</v>
      </c>
      <c r="B10" s="162">
        <v>19</v>
      </c>
      <c r="C10" s="162">
        <v>5</v>
      </c>
      <c r="D10" s="162">
        <v>13</v>
      </c>
      <c r="E10" s="162">
        <v>0</v>
      </c>
      <c r="F10" s="162">
        <v>0</v>
      </c>
    </row>
    <row r="11" spans="1:18" s="1" customFormat="1" ht="30" customHeight="1">
      <c r="A11" s="10" t="s">
        <v>191</v>
      </c>
      <c r="B11" s="162">
        <v>21</v>
      </c>
      <c r="C11" s="162">
        <v>10</v>
      </c>
      <c r="D11" s="162">
        <v>18</v>
      </c>
      <c r="E11" s="162">
        <v>0</v>
      </c>
      <c r="F11" s="162">
        <v>0</v>
      </c>
      <c r="N11" s="8"/>
      <c r="O11" s="8"/>
      <c r="P11" s="8"/>
      <c r="Q11" s="8"/>
      <c r="R11" s="8"/>
    </row>
    <row r="12" spans="1:21" s="2" customFormat="1" ht="26.25" customHeight="1">
      <c r="A12" s="12" t="s">
        <v>188</v>
      </c>
      <c r="B12" s="12"/>
      <c r="C12" s="170" t="s">
        <v>219</v>
      </c>
      <c r="D12" s="13"/>
      <c r="E12" s="186" t="s">
        <v>230</v>
      </c>
      <c r="F12" s="13"/>
      <c r="N12" s="16"/>
      <c r="O12" s="44"/>
      <c r="P12" s="44"/>
      <c r="Q12" s="44"/>
      <c r="R12" s="15"/>
      <c r="S12" s="16"/>
      <c r="T12" s="16"/>
      <c r="U12" s="16"/>
    </row>
  </sheetData>
  <sheetProtection/>
  <mergeCells count="9">
    <mergeCell ref="C5:F5"/>
    <mergeCell ref="C6:D6"/>
    <mergeCell ref="E6:F6"/>
    <mergeCell ref="A5:A7"/>
    <mergeCell ref="B5:B7"/>
    <mergeCell ref="A1:F1"/>
    <mergeCell ref="E2:F2"/>
    <mergeCell ref="E3:F3"/>
    <mergeCell ref="E4:F4"/>
  </mergeCells>
  <printOptions/>
  <pageMargins left="0.7479166666666667" right="0.5506944444444445" top="0.5902777777777778" bottom="0.393055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U17"/>
  <sheetViews>
    <sheetView zoomScalePageLayoutView="0" workbookViewId="0" topLeftCell="A1">
      <selection activeCell="G27" sqref="G27"/>
    </sheetView>
  </sheetViews>
  <sheetFormatPr defaultColWidth="9.00390625" defaultRowHeight="14.25"/>
  <cols>
    <col min="1" max="1" width="10.125" style="32" customWidth="1"/>
    <col min="2" max="12" width="9.375" style="32" customWidth="1"/>
    <col min="13" max="16384" width="9.00390625" style="32" customWidth="1"/>
  </cols>
  <sheetData>
    <row r="1" spans="1:12" ht="42.75" customHeight="1">
      <c r="A1" s="189" t="s">
        <v>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0:12" ht="12.75" customHeight="1">
      <c r="J2" s="142" t="s">
        <v>21</v>
      </c>
      <c r="K2" s="142"/>
      <c r="L2" s="142"/>
    </row>
    <row r="3" spans="10:12" ht="12.75" customHeight="1">
      <c r="J3" s="142" t="s">
        <v>2</v>
      </c>
      <c r="K3" s="142"/>
      <c r="L3" s="142"/>
    </row>
    <row r="4" spans="1:13" ht="12.75" customHeight="1">
      <c r="A4" s="38"/>
      <c r="B4" s="38"/>
      <c r="C4" s="38"/>
      <c r="D4" s="38"/>
      <c r="E4" s="38"/>
      <c r="F4" s="138">
        <v>43252</v>
      </c>
      <c r="G4" s="203"/>
      <c r="H4" s="203"/>
      <c r="J4" s="133" t="s">
        <v>22</v>
      </c>
      <c r="K4" s="133"/>
      <c r="L4" s="133"/>
      <c r="M4" s="38"/>
    </row>
    <row r="5" spans="1:13" s="136" customFormat="1" ht="21" customHeight="1">
      <c r="A5" s="200" t="s">
        <v>23</v>
      </c>
      <c r="B5" s="197" t="s">
        <v>24</v>
      </c>
      <c r="C5" s="204" t="s">
        <v>25</v>
      </c>
      <c r="D5" s="205"/>
      <c r="E5" s="205"/>
      <c r="F5" s="205"/>
      <c r="G5" s="206"/>
      <c r="H5" s="204" t="s">
        <v>26</v>
      </c>
      <c r="I5" s="207"/>
      <c r="J5" s="207"/>
      <c r="K5" s="207"/>
      <c r="L5" s="208"/>
      <c r="M5" s="143"/>
    </row>
    <row r="6" spans="1:13" s="136" customFormat="1" ht="21" customHeight="1">
      <c r="A6" s="201"/>
      <c r="B6" s="202"/>
      <c r="C6" s="196"/>
      <c r="D6" s="197" t="s">
        <v>6</v>
      </c>
      <c r="E6" s="198"/>
      <c r="F6" s="195" t="s">
        <v>27</v>
      </c>
      <c r="G6" s="195" t="s">
        <v>28</v>
      </c>
      <c r="H6" s="196" t="s">
        <v>29</v>
      </c>
      <c r="I6" s="195" t="s">
        <v>30</v>
      </c>
      <c r="J6" s="195" t="s">
        <v>31</v>
      </c>
      <c r="K6" s="195" t="s">
        <v>32</v>
      </c>
      <c r="L6" s="195" t="s">
        <v>33</v>
      </c>
      <c r="M6" s="144"/>
    </row>
    <row r="7" spans="1:13" s="136" customFormat="1" ht="19.5" customHeight="1">
      <c r="A7" s="201"/>
      <c r="B7" s="202"/>
      <c r="C7" s="196"/>
      <c r="D7" s="140"/>
      <c r="E7" s="139" t="s">
        <v>7</v>
      </c>
      <c r="F7" s="196"/>
      <c r="G7" s="196"/>
      <c r="H7" s="196"/>
      <c r="I7" s="196"/>
      <c r="J7" s="196"/>
      <c r="K7" s="196"/>
      <c r="L7" s="196"/>
      <c r="M7" s="144"/>
    </row>
    <row r="8" spans="1:12" s="137" customFormat="1" ht="30" customHeight="1">
      <c r="A8" s="66" t="s">
        <v>12</v>
      </c>
      <c r="B8" s="158">
        <f>SUM(B9:B11)</f>
        <v>51</v>
      </c>
      <c r="C8" s="120">
        <f aca="true" t="shared" si="0" ref="C8:L8">SUM(C9:C11)</f>
        <v>320.66429999999997</v>
      </c>
      <c r="D8" s="120">
        <f t="shared" si="0"/>
        <v>239.03730000000002</v>
      </c>
      <c r="E8" s="120">
        <f t="shared" si="0"/>
        <v>57.703199999999995</v>
      </c>
      <c r="F8" s="120">
        <f t="shared" si="0"/>
        <v>46.6695</v>
      </c>
      <c r="G8" s="120">
        <f t="shared" si="0"/>
        <v>34.9575</v>
      </c>
      <c r="H8" s="120">
        <f t="shared" si="0"/>
        <v>320.66429999999997</v>
      </c>
      <c r="I8" s="120">
        <f t="shared" si="0"/>
        <v>103.3532</v>
      </c>
      <c r="J8" s="120">
        <f t="shared" si="0"/>
        <v>0</v>
      </c>
      <c r="K8" s="120">
        <f>SUM(K9:K11)</f>
        <v>0.7253000000000001</v>
      </c>
      <c r="L8" s="120">
        <f t="shared" si="0"/>
        <v>216.5858</v>
      </c>
    </row>
    <row r="9" spans="1:12" s="137" customFormat="1" ht="30" customHeight="1">
      <c r="A9" s="66" t="s">
        <v>13</v>
      </c>
      <c r="B9" s="158">
        <v>14</v>
      </c>
      <c r="C9" s="119">
        <f>SUM(D9,F9,G9)</f>
        <v>92.3881</v>
      </c>
      <c r="D9" s="119">
        <v>81.8896</v>
      </c>
      <c r="E9" s="119">
        <v>17.0128</v>
      </c>
      <c r="F9" s="119">
        <v>3.6536</v>
      </c>
      <c r="G9" s="119">
        <v>6.8449</v>
      </c>
      <c r="H9" s="119">
        <f>SUM(I9:L9)</f>
        <v>92.3881</v>
      </c>
      <c r="I9" s="119">
        <v>69.0058</v>
      </c>
      <c r="J9" s="119">
        <v>0</v>
      </c>
      <c r="K9" s="119">
        <v>0.3953</v>
      </c>
      <c r="L9" s="119">
        <v>22.987</v>
      </c>
    </row>
    <row r="10" spans="1:12" s="137" customFormat="1" ht="30" customHeight="1">
      <c r="A10" s="66" t="s">
        <v>14</v>
      </c>
      <c r="B10" s="158">
        <v>29</v>
      </c>
      <c r="C10" s="119">
        <v>143.8887</v>
      </c>
      <c r="D10" s="119">
        <v>102.845</v>
      </c>
      <c r="E10" s="119">
        <v>34.522</v>
      </c>
      <c r="F10" s="119">
        <v>19.5535</v>
      </c>
      <c r="G10" s="119">
        <v>21.4902</v>
      </c>
      <c r="H10" s="119">
        <v>143.8887</v>
      </c>
      <c r="I10" s="119">
        <v>25.4069</v>
      </c>
      <c r="J10" s="119">
        <v>0</v>
      </c>
      <c r="K10" s="119">
        <v>0.33</v>
      </c>
      <c r="L10" s="119">
        <v>118.1518</v>
      </c>
    </row>
    <row r="11" spans="1:18" s="137" customFormat="1" ht="30" customHeight="1">
      <c r="A11" s="66" t="s">
        <v>15</v>
      </c>
      <c r="B11" s="158">
        <v>8</v>
      </c>
      <c r="C11" s="119">
        <f>SUM(D11,F11,G11)</f>
        <v>84.3875</v>
      </c>
      <c r="D11" s="119">
        <v>54.3027</v>
      </c>
      <c r="E11" s="119">
        <v>6.1684</v>
      </c>
      <c r="F11" s="119">
        <v>23.4624</v>
      </c>
      <c r="G11" s="119">
        <v>6.6224</v>
      </c>
      <c r="H11" s="120">
        <f>SUM(I11:L11)</f>
        <v>84.3875</v>
      </c>
      <c r="I11" s="119">
        <v>8.9405</v>
      </c>
      <c r="J11" s="119">
        <v>0</v>
      </c>
      <c r="K11" s="119">
        <v>0</v>
      </c>
      <c r="L11" s="119">
        <v>75.447</v>
      </c>
      <c r="M11" s="145"/>
      <c r="N11" s="141"/>
      <c r="O11" s="141"/>
      <c r="P11" s="141"/>
      <c r="Q11" s="141"/>
      <c r="R11" s="141"/>
    </row>
    <row r="12" spans="1:21" s="2" customFormat="1" ht="26.25" customHeight="1">
      <c r="A12" s="199" t="s">
        <v>193</v>
      </c>
      <c r="B12" s="199"/>
      <c r="C12" s="28"/>
      <c r="D12" s="28"/>
      <c r="E12" s="30" t="s">
        <v>17</v>
      </c>
      <c r="F12" s="30" t="s">
        <v>18</v>
      </c>
      <c r="G12" s="30"/>
      <c r="H12" s="30"/>
      <c r="J12" s="14" t="s">
        <v>19</v>
      </c>
      <c r="K12" s="61">
        <v>43282</v>
      </c>
      <c r="O12" s="44"/>
      <c r="P12" s="44"/>
      <c r="Q12" s="44"/>
      <c r="R12" s="15"/>
      <c r="S12" s="16"/>
      <c r="T12" s="16"/>
      <c r="U12" s="16"/>
    </row>
    <row r="13" spans="1:9" ht="12.75">
      <c r="A13" s="39"/>
      <c r="B13" s="39"/>
      <c r="C13" s="39"/>
      <c r="D13" s="39"/>
      <c r="E13" s="39"/>
      <c r="F13" s="39"/>
      <c r="G13" s="39"/>
      <c r="H13" s="39"/>
      <c r="I13" s="39"/>
    </row>
    <row r="14" spans="1:9" ht="12.75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2.75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2.75">
      <c r="A17" s="39"/>
      <c r="B17" s="39"/>
      <c r="C17" s="39"/>
      <c r="D17" s="39"/>
      <c r="E17" s="39"/>
      <c r="F17" s="39"/>
      <c r="G17" s="39"/>
      <c r="H17" s="39"/>
      <c r="I17" s="39"/>
    </row>
  </sheetData>
  <sheetProtection/>
  <mergeCells count="16">
    <mergeCell ref="D6:E6"/>
    <mergeCell ref="A12:B12"/>
    <mergeCell ref="A5:A7"/>
    <mergeCell ref="B5:B7"/>
    <mergeCell ref="C6:C7"/>
    <mergeCell ref="A1:L1"/>
    <mergeCell ref="G4:H4"/>
    <mergeCell ref="C5:G5"/>
    <mergeCell ref="H5:L5"/>
    <mergeCell ref="J6:J7"/>
    <mergeCell ref="K6:K7"/>
    <mergeCell ref="L6:L7"/>
    <mergeCell ref="F6:F7"/>
    <mergeCell ref="G6:G7"/>
    <mergeCell ref="H6:H7"/>
    <mergeCell ref="I6:I7"/>
  </mergeCells>
  <printOptions horizontalCentered="1"/>
  <pageMargins left="0.15694444444444444" right="0.15694444444444444" top="0.6895833333333333" bottom="0.667361111111111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13"/>
  <sheetViews>
    <sheetView zoomScalePageLayoutView="0" workbookViewId="0" topLeftCell="A1">
      <selection activeCell="M19" sqref="M19"/>
    </sheetView>
  </sheetViews>
  <sheetFormatPr defaultColWidth="9.00390625" defaultRowHeight="14.25"/>
  <cols>
    <col min="1" max="1" width="8.25390625" style="132" customWidth="1"/>
    <col min="2" max="12" width="8.375" style="132" customWidth="1"/>
    <col min="13" max="13" width="9.25390625" style="132" customWidth="1"/>
    <col min="14" max="16" width="8.375" style="132" customWidth="1"/>
    <col min="17" max="16384" width="9.00390625" style="132" customWidth="1"/>
  </cols>
  <sheetData>
    <row r="1" spans="1:16" ht="42.75" customHeight="1">
      <c r="A1" s="189" t="s">
        <v>34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4:16" s="130" customFormat="1" ht="12.75" customHeight="1">
      <c r="N2" s="135" t="s">
        <v>35</v>
      </c>
      <c r="O2" s="135"/>
      <c r="P2" s="135"/>
    </row>
    <row r="3" spans="14:16" s="130" customFormat="1" ht="12.75" customHeight="1">
      <c r="N3" s="135" t="s">
        <v>2</v>
      </c>
      <c r="O3" s="135"/>
      <c r="P3" s="135"/>
    </row>
    <row r="4" spans="1:16" s="130" customFormat="1" ht="12.75" customHeight="1">
      <c r="A4" s="133"/>
      <c r="B4" s="133"/>
      <c r="H4" s="213">
        <v>43252</v>
      </c>
      <c r="I4" s="214"/>
      <c r="J4" s="214"/>
      <c r="K4" s="214"/>
      <c r="L4" s="214"/>
      <c r="N4" s="133" t="s">
        <v>3</v>
      </c>
      <c r="O4" s="133"/>
      <c r="P4" s="133"/>
    </row>
    <row r="5" spans="1:16" ht="21" customHeight="1">
      <c r="A5" s="215"/>
      <c r="B5" s="210" t="s">
        <v>36</v>
      </c>
      <c r="C5" s="212"/>
      <c r="D5" s="212"/>
      <c r="E5" s="212"/>
      <c r="F5" s="211"/>
      <c r="G5" s="210" t="s">
        <v>37</v>
      </c>
      <c r="H5" s="212"/>
      <c r="I5" s="212"/>
      <c r="J5" s="212"/>
      <c r="K5" s="211"/>
      <c r="L5" s="210" t="s">
        <v>38</v>
      </c>
      <c r="M5" s="212"/>
      <c r="N5" s="212"/>
      <c r="O5" s="212"/>
      <c r="P5" s="211"/>
    </row>
    <row r="6" spans="1:16" ht="21" customHeight="1">
      <c r="A6" s="216"/>
      <c r="B6" s="209"/>
      <c r="C6" s="210" t="s">
        <v>39</v>
      </c>
      <c r="D6" s="212"/>
      <c r="E6" s="212"/>
      <c r="F6" s="211"/>
      <c r="G6" s="209"/>
      <c r="H6" s="210" t="s">
        <v>39</v>
      </c>
      <c r="I6" s="212"/>
      <c r="J6" s="212"/>
      <c r="K6" s="211"/>
      <c r="L6" s="209"/>
      <c r="M6" s="210" t="s">
        <v>39</v>
      </c>
      <c r="N6" s="212"/>
      <c r="O6" s="212"/>
      <c r="P6" s="211"/>
    </row>
    <row r="7" spans="1:16" ht="19.5" customHeight="1">
      <c r="A7" s="216"/>
      <c r="B7" s="209"/>
      <c r="C7" s="209"/>
      <c r="D7" s="210" t="s">
        <v>40</v>
      </c>
      <c r="E7" s="211"/>
      <c r="F7" s="193" t="s">
        <v>41</v>
      </c>
      <c r="G7" s="209"/>
      <c r="H7" s="209"/>
      <c r="I7" s="210" t="s">
        <v>40</v>
      </c>
      <c r="J7" s="211"/>
      <c r="K7" s="193" t="s">
        <v>41</v>
      </c>
      <c r="L7" s="209"/>
      <c r="M7" s="209"/>
      <c r="N7" s="210" t="s">
        <v>40</v>
      </c>
      <c r="O7" s="211"/>
      <c r="P7" s="193" t="s">
        <v>41</v>
      </c>
    </row>
    <row r="8" spans="1:16" ht="22.5" customHeight="1">
      <c r="A8" s="217"/>
      <c r="B8" s="194"/>
      <c r="C8" s="194"/>
      <c r="D8" s="125"/>
      <c r="E8" s="127" t="s">
        <v>7</v>
      </c>
      <c r="F8" s="194"/>
      <c r="G8" s="194"/>
      <c r="H8" s="194"/>
      <c r="I8" s="125"/>
      <c r="J8" s="127" t="s">
        <v>7</v>
      </c>
      <c r="K8" s="194"/>
      <c r="L8" s="194"/>
      <c r="M8" s="194"/>
      <c r="N8" s="125"/>
      <c r="O8" s="127" t="s">
        <v>7</v>
      </c>
      <c r="P8" s="194"/>
    </row>
    <row r="9" spans="1:16" s="130" customFormat="1" ht="30.75" customHeight="1">
      <c r="A9" s="94" t="s">
        <v>12</v>
      </c>
      <c r="B9" s="134">
        <f aca="true" t="shared" si="0" ref="B9:P9">SUM(B10:B12)</f>
        <v>146.9218</v>
      </c>
      <c r="C9" s="134">
        <f t="shared" si="0"/>
        <v>138.60399999999998</v>
      </c>
      <c r="D9" s="134">
        <f t="shared" si="0"/>
        <v>102.64200000000001</v>
      </c>
      <c r="E9" s="134">
        <f t="shared" si="0"/>
        <v>16.1106</v>
      </c>
      <c r="F9" s="134">
        <f t="shared" si="0"/>
        <v>34.4563</v>
      </c>
      <c r="G9" s="134">
        <f t="shared" si="0"/>
        <v>0</v>
      </c>
      <c r="H9" s="134">
        <f t="shared" si="0"/>
        <v>0</v>
      </c>
      <c r="I9" s="134">
        <f t="shared" si="0"/>
        <v>0</v>
      </c>
      <c r="J9" s="134">
        <f t="shared" si="0"/>
        <v>0</v>
      </c>
      <c r="K9" s="134">
        <f t="shared" si="0"/>
        <v>0</v>
      </c>
      <c r="L9" s="134">
        <f t="shared" si="0"/>
        <v>146.9218</v>
      </c>
      <c r="M9" s="134">
        <f t="shared" si="0"/>
        <v>138.60399999999998</v>
      </c>
      <c r="N9" s="134">
        <f t="shared" si="0"/>
        <v>102.64200000000001</v>
      </c>
      <c r="O9" s="134">
        <f t="shared" si="0"/>
        <v>16.1106</v>
      </c>
      <c r="P9" s="134">
        <f t="shared" si="0"/>
        <v>34.4563</v>
      </c>
    </row>
    <row r="10" spans="1:16" s="130" customFormat="1" ht="30.75" customHeight="1">
      <c r="A10" s="94" t="s">
        <v>13</v>
      </c>
      <c r="B10" s="134">
        <f aca="true" t="shared" si="1" ref="B10:F12">G10+L10</f>
        <v>94.3342</v>
      </c>
      <c r="C10" s="134">
        <f t="shared" si="1"/>
        <v>86.7688</v>
      </c>
      <c r="D10" s="134">
        <f t="shared" si="1"/>
        <v>64.4744</v>
      </c>
      <c r="E10" s="134">
        <f t="shared" si="1"/>
        <v>4.1988</v>
      </c>
      <c r="F10" s="134">
        <f t="shared" si="1"/>
        <v>22.2967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f>'03表-用地审批2'!B10</f>
        <v>94.3342</v>
      </c>
      <c r="M10" s="134">
        <f>'03表-用地审批2'!C10</f>
        <v>86.7688</v>
      </c>
      <c r="N10" s="134">
        <f>'03表-用地审批2'!D10</f>
        <v>64.4744</v>
      </c>
      <c r="O10" s="134">
        <f>'03表-用地审批2'!E10</f>
        <v>4.1988</v>
      </c>
      <c r="P10" s="134">
        <f>'03表-用地审批2'!F10</f>
        <v>22.2967</v>
      </c>
    </row>
    <row r="11" spans="1:16" s="131" customFormat="1" ht="30.75" customHeight="1">
      <c r="A11" s="118" t="s">
        <v>14</v>
      </c>
      <c r="B11" s="134">
        <f t="shared" si="1"/>
        <v>10.0022</v>
      </c>
      <c r="C11" s="134">
        <f t="shared" si="1"/>
        <v>10.0022</v>
      </c>
      <c r="D11" s="134">
        <f t="shared" si="1"/>
        <v>10.0022</v>
      </c>
      <c r="E11" s="134">
        <f t="shared" si="1"/>
        <v>9.3344</v>
      </c>
      <c r="F11" s="134">
        <f t="shared" si="1"/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f>'03表-用地审批2'!B11</f>
        <v>10.0022</v>
      </c>
      <c r="M11" s="134">
        <f>'03表-用地审批2'!C11</f>
        <v>10.0022</v>
      </c>
      <c r="N11" s="134">
        <f>'03表-用地审批2'!D11</f>
        <v>10.0022</v>
      </c>
      <c r="O11" s="134">
        <f>'03表-用地审批2'!E11</f>
        <v>9.3344</v>
      </c>
      <c r="P11" s="134">
        <f>'03表-用地审批2'!F11</f>
        <v>0</v>
      </c>
    </row>
    <row r="12" spans="1:16" s="130" customFormat="1" ht="30.75" customHeight="1">
      <c r="A12" s="118" t="s">
        <v>15</v>
      </c>
      <c r="B12" s="134">
        <f t="shared" si="1"/>
        <v>42.5854</v>
      </c>
      <c r="C12" s="134">
        <f t="shared" si="1"/>
        <v>41.833</v>
      </c>
      <c r="D12" s="134">
        <f t="shared" si="1"/>
        <v>28.1654</v>
      </c>
      <c r="E12" s="134">
        <f t="shared" si="1"/>
        <v>2.5774</v>
      </c>
      <c r="F12" s="134">
        <f t="shared" si="1"/>
        <v>12.1596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f>'03表-用地审批2'!B12</f>
        <v>42.5854</v>
      </c>
      <c r="M12" s="134">
        <f>'03表-用地审批2'!C12</f>
        <v>41.833</v>
      </c>
      <c r="N12" s="134">
        <f>'03表-用地审批2'!D12</f>
        <v>28.1654</v>
      </c>
      <c r="O12" s="134">
        <f>'03表-用地审批2'!E12</f>
        <v>2.5774</v>
      </c>
      <c r="P12" s="134">
        <f>'03表-用地审批2'!F12</f>
        <v>12.1596</v>
      </c>
    </row>
    <row r="13" spans="1:21" s="2" customFormat="1" ht="26.25" customHeight="1">
      <c r="A13" s="28" t="s">
        <v>16</v>
      </c>
      <c r="B13" s="28" t="s">
        <v>194</v>
      </c>
      <c r="C13" s="28"/>
      <c r="D13" s="28"/>
      <c r="G13" s="30" t="s">
        <v>17</v>
      </c>
      <c r="H13" s="30" t="s">
        <v>18</v>
      </c>
      <c r="I13" s="30"/>
      <c r="J13" s="30"/>
      <c r="L13" s="14" t="s">
        <v>19</v>
      </c>
      <c r="M13" s="61">
        <v>43282</v>
      </c>
      <c r="O13" s="14"/>
      <c r="P13" s="14"/>
      <c r="Q13" s="44"/>
      <c r="R13" s="15"/>
      <c r="S13" s="16"/>
      <c r="T13" s="16"/>
      <c r="U13" s="16"/>
    </row>
  </sheetData>
  <sheetProtection/>
  <mergeCells count="21">
    <mergeCell ref="A5:A8"/>
    <mergeCell ref="L6:L8"/>
    <mergeCell ref="C6:F6"/>
    <mergeCell ref="G6:G8"/>
    <mergeCell ref="H6:K6"/>
    <mergeCell ref="A1:P1"/>
    <mergeCell ref="H4:L4"/>
    <mergeCell ref="B5:F5"/>
    <mergeCell ref="G5:K5"/>
    <mergeCell ref="L5:P5"/>
    <mergeCell ref="M6:P6"/>
    <mergeCell ref="F7:F8"/>
    <mergeCell ref="B6:B8"/>
    <mergeCell ref="K7:K8"/>
    <mergeCell ref="M7:M8"/>
    <mergeCell ref="I7:J7"/>
    <mergeCell ref="P7:P8"/>
    <mergeCell ref="D7:E7"/>
    <mergeCell ref="C7:C8"/>
    <mergeCell ref="H7:H8"/>
    <mergeCell ref="N7:O7"/>
  </mergeCells>
  <printOptions horizontalCentered="1"/>
  <pageMargins left="0.16944444444444445" right="0.16944444444444445" top="0.7097222222222223" bottom="0.8" header="0.5111111111111111" footer="0.511111111111111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U13"/>
  <sheetViews>
    <sheetView zoomScalePageLayoutView="0" workbookViewId="0" topLeftCell="A1">
      <selection activeCell="N25" sqref="N25"/>
    </sheetView>
  </sheetViews>
  <sheetFormatPr defaultColWidth="9.00390625" defaultRowHeight="14.25"/>
  <cols>
    <col min="1" max="1" width="9.125" style="0" customWidth="1"/>
    <col min="2" max="12" width="8.375" style="0" customWidth="1"/>
    <col min="13" max="13" width="9.125" style="0" customWidth="1"/>
    <col min="14" max="16" width="8.375" style="0" customWidth="1"/>
  </cols>
  <sheetData>
    <row r="1" spans="1:16" ht="42.75" customHeight="1">
      <c r="A1" s="218" t="s">
        <v>42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3:16" s="38" customFormat="1" ht="12.75" customHeight="1">
      <c r="M2" s="219" t="s">
        <v>43</v>
      </c>
      <c r="N2" s="219"/>
      <c r="O2" s="219"/>
      <c r="P2" s="219"/>
    </row>
    <row r="3" spans="13:16" s="38" customFormat="1" ht="12.75" customHeight="1">
      <c r="M3" s="219" t="s">
        <v>2</v>
      </c>
      <c r="N3" s="219"/>
      <c r="O3" s="219"/>
      <c r="P3" s="219"/>
    </row>
    <row r="4" spans="8:16" s="38" customFormat="1" ht="12.75" customHeight="1">
      <c r="H4" s="203">
        <v>43252</v>
      </c>
      <c r="I4" s="220"/>
      <c r="J4" s="220"/>
      <c r="K4" s="220"/>
      <c r="L4" s="220"/>
      <c r="M4" s="221" t="s">
        <v>3</v>
      </c>
      <c r="N4" s="221"/>
      <c r="O4" s="221"/>
      <c r="P4" s="221"/>
    </row>
    <row r="5" spans="1:17" ht="21" customHeight="1">
      <c r="A5" s="215"/>
      <c r="B5" s="210" t="s">
        <v>38</v>
      </c>
      <c r="C5" s="212"/>
      <c r="D5" s="212"/>
      <c r="E5" s="212"/>
      <c r="F5" s="211"/>
      <c r="G5" s="210" t="s">
        <v>44</v>
      </c>
      <c r="H5" s="212"/>
      <c r="I5" s="212"/>
      <c r="J5" s="212"/>
      <c r="K5" s="211"/>
      <c r="L5" s="210" t="s">
        <v>45</v>
      </c>
      <c r="M5" s="212"/>
      <c r="N5" s="212"/>
      <c r="O5" s="212"/>
      <c r="P5" s="211"/>
      <c r="Q5" s="129"/>
    </row>
    <row r="6" spans="1:16" ht="21" customHeight="1">
      <c r="A6" s="216"/>
      <c r="B6" s="209"/>
      <c r="C6" s="210" t="s">
        <v>39</v>
      </c>
      <c r="D6" s="212"/>
      <c r="E6" s="212"/>
      <c r="F6" s="211"/>
      <c r="G6" s="209"/>
      <c r="H6" s="210" t="s">
        <v>39</v>
      </c>
      <c r="I6" s="212"/>
      <c r="J6" s="212"/>
      <c r="K6" s="211"/>
      <c r="L6" s="209"/>
      <c r="M6" s="210" t="s">
        <v>39</v>
      </c>
      <c r="N6" s="212"/>
      <c r="O6" s="212"/>
      <c r="P6" s="211"/>
    </row>
    <row r="7" spans="1:16" ht="19.5" customHeight="1">
      <c r="A7" s="216"/>
      <c r="B7" s="209"/>
      <c r="C7" s="209"/>
      <c r="D7" s="210" t="s">
        <v>40</v>
      </c>
      <c r="E7" s="211"/>
      <c r="F7" s="193" t="s">
        <v>41</v>
      </c>
      <c r="G7" s="209"/>
      <c r="H7" s="209"/>
      <c r="I7" s="210" t="s">
        <v>40</v>
      </c>
      <c r="J7" s="211"/>
      <c r="K7" s="193" t="s">
        <v>41</v>
      </c>
      <c r="L7" s="209"/>
      <c r="M7" s="209"/>
      <c r="N7" s="210" t="s">
        <v>40</v>
      </c>
      <c r="O7" s="211"/>
      <c r="P7" s="193" t="s">
        <v>41</v>
      </c>
    </row>
    <row r="8" spans="1:16" ht="22.5" customHeight="1">
      <c r="A8" s="217"/>
      <c r="B8" s="194"/>
      <c r="C8" s="194"/>
      <c r="D8" s="126"/>
      <c r="E8" s="127" t="s">
        <v>7</v>
      </c>
      <c r="F8" s="194"/>
      <c r="G8" s="194"/>
      <c r="H8" s="194"/>
      <c r="I8" s="126"/>
      <c r="J8" s="127" t="s">
        <v>7</v>
      </c>
      <c r="K8" s="194"/>
      <c r="L8" s="194"/>
      <c r="M8" s="194"/>
      <c r="N8" s="126"/>
      <c r="O8" s="127" t="s">
        <v>7</v>
      </c>
      <c r="P8" s="194"/>
    </row>
    <row r="9" spans="1:16" s="38" customFormat="1" ht="33" customHeight="1">
      <c r="A9" s="94" t="s">
        <v>12</v>
      </c>
      <c r="B9" s="128">
        <f>B10+B11+B12</f>
        <v>146.9218</v>
      </c>
      <c r="C9" s="128">
        <f aca="true" t="shared" si="0" ref="C9:P9">C10+C11+C12</f>
        <v>138.60399999999998</v>
      </c>
      <c r="D9" s="128">
        <f t="shared" si="0"/>
        <v>102.64200000000001</v>
      </c>
      <c r="E9" s="128">
        <f t="shared" si="0"/>
        <v>16.1106</v>
      </c>
      <c r="F9" s="128">
        <f t="shared" si="0"/>
        <v>34.4563</v>
      </c>
      <c r="G9" s="128">
        <f t="shared" si="0"/>
        <v>146.9218</v>
      </c>
      <c r="H9" s="128">
        <f t="shared" si="0"/>
        <v>138.60399999999998</v>
      </c>
      <c r="I9" s="128">
        <f t="shared" si="0"/>
        <v>102.64200000000001</v>
      </c>
      <c r="J9" s="128">
        <f t="shared" si="0"/>
        <v>16.1106</v>
      </c>
      <c r="K9" s="128">
        <f t="shared" si="0"/>
        <v>34.4563</v>
      </c>
      <c r="L9" s="128">
        <f t="shared" si="0"/>
        <v>0</v>
      </c>
      <c r="M9" s="128">
        <f t="shared" si="0"/>
        <v>0</v>
      </c>
      <c r="N9" s="128">
        <f t="shared" si="0"/>
        <v>0</v>
      </c>
      <c r="O9" s="128">
        <f t="shared" si="0"/>
        <v>0</v>
      </c>
      <c r="P9" s="128">
        <f t="shared" si="0"/>
        <v>0</v>
      </c>
    </row>
    <row r="10" spans="1:16" s="38" customFormat="1" ht="33" customHeight="1">
      <c r="A10" s="118" t="s">
        <v>13</v>
      </c>
      <c r="B10" s="112">
        <f aca="true" t="shared" si="1" ref="B10:F12">G10+L10</f>
        <v>94.3342</v>
      </c>
      <c r="C10" s="112">
        <f t="shared" si="1"/>
        <v>86.7688</v>
      </c>
      <c r="D10" s="112">
        <f t="shared" si="1"/>
        <v>64.4744</v>
      </c>
      <c r="E10" s="112">
        <f t="shared" si="1"/>
        <v>4.1988</v>
      </c>
      <c r="F10" s="112">
        <f t="shared" si="1"/>
        <v>22.2967</v>
      </c>
      <c r="G10" s="112">
        <v>94.3342</v>
      </c>
      <c r="H10" s="112">
        <v>86.7688</v>
      </c>
      <c r="I10" s="112">
        <v>64.4744</v>
      </c>
      <c r="J10" s="112">
        <v>4.1988</v>
      </c>
      <c r="K10" s="112">
        <v>22.2967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</row>
    <row r="11" spans="1:16" s="38" customFormat="1" ht="33" customHeight="1">
      <c r="A11" s="118" t="s">
        <v>14</v>
      </c>
      <c r="B11" s="112">
        <f t="shared" si="1"/>
        <v>10.0022</v>
      </c>
      <c r="C11" s="112">
        <f t="shared" si="1"/>
        <v>10.0022</v>
      </c>
      <c r="D11" s="112">
        <f t="shared" si="1"/>
        <v>10.0022</v>
      </c>
      <c r="E11" s="112">
        <f t="shared" si="1"/>
        <v>9.3344</v>
      </c>
      <c r="F11" s="112">
        <f t="shared" si="1"/>
        <v>0</v>
      </c>
      <c r="G11" s="128">
        <v>10.0022</v>
      </c>
      <c r="H11" s="128">
        <v>10.0022</v>
      </c>
      <c r="I11" s="128">
        <v>10.0022</v>
      </c>
      <c r="J11" s="128">
        <v>9.3344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</row>
    <row r="12" spans="1:16" s="38" customFormat="1" ht="33" customHeight="1">
      <c r="A12" s="118" t="s">
        <v>15</v>
      </c>
      <c r="B12" s="112">
        <f t="shared" si="1"/>
        <v>42.5854</v>
      </c>
      <c r="C12" s="112">
        <f t="shared" si="1"/>
        <v>41.833</v>
      </c>
      <c r="D12" s="112">
        <f t="shared" si="1"/>
        <v>28.1654</v>
      </c>
      <c r="E12" s="112">
        <f t="shared" si="1"/>
        <v>2.5774</v>
      </c>
      <c r="F12" s="112">
        <f t="shared" si="1"/>
        <v>12.1596</v>
      </c>
      <c r="G12" s="134">
        <v>42.5854</v>
      </c>
      <c r="H12" s="134">
        <v>41.833</v>
      </c>
      <c r="I12" s="134">
        <v>28.1654</v>
      </c>
      <c r="J12" s="112">
        <v>2.5774</v>
      </c>
      <c r="K12" s="112">
        <v>12.1596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</row>
    <row r="13" spans="1:21" s="2" customFormat="1" ht="26.25" customHeight="1">
      <c r="A13" s="28" t="s">
        <v>16</v>
      </c>
      <c r="B13" s="28" t="s">
        <v>194</v>
      </c>
      <c r="C13" s="28"/>
      <c r="D13" s="28"/>
      <c r="G13" s="30" t="s">
        <v>17</v>
      </c>
      <c r="H13" s="30" t="s">
        <v>18</v>
      </c>
      <c r="I13" s="30"/>
      <c r="J13" s="30"/>
      <c r="L13" s="14" t="s">
        <v>19</v>
      </c>
      <c r="M13" s="61">
        <v>43282</v>
      </c>
      <c r="O13" s="14"/>
      <c r="P13" s="14"/>
      <c r="Q13" s="44"/>
      <c r="R13" s="15"/>
      <c r="S13" s="16"/>
      <c r="T13" s="16"/>
      <c r="U13" s="16"/>
    </row>
  </sheetData>
  <sheetProtection/>
  <mergeCells count="24">
    <mergeCell ref="A5:A8"/>
    <mergeCell ref="B6:B8"/>
    <mergeCell ref="M6:P6"/>
    <mergeCell ref="L6:L8"/>
    <mergeCell ref="N7:O7"/>
    <mergeCell ref="G6:G8"/>
    <mergeCell ref="C6:F6"/>
    <mergeCell ref="H6:K6"/>
    <mergeCell ref="A1:P1"/>
    <mergeCell ref="M2:P2"/>
    <mergeCell ref="M3:P3"/>
    <mergeCell ref="H4:L4"/>
    <mergeCell ref="M4:P4"/>
    <mergeCell ref="L5:P5"/>
    <mergeCell ref="B5:F5"/>
    <mergeCell ref="G5:K5"/>
    <mergeCell ref="C7:C8"/>
    <mergeCell ref="F7:F8"/>
    <mergeCell ref="M7:M8"/>
    <mergeCell ref="P7:P8"/>
    <mergeCell ref="D7:E7"/>
    <mergeCell ref="I7:J7"/>
    <mergeCell ref="H7:H8"/>
    <mergeCell ref="K7:K8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Q11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8.375" style="115" customWidth="1"/>
    <col min="2" max="13" width="9.625" style="115" customWidth="1"/>
    <col min="14" max="16384" width="9.00390625" style="115" customWidth="1"/>
  </cols>
  <sheetData>
    <row r="1" spans="1:14" ht="42.75" customHeight="1">
      <c r="A1" s="222" t="s">
        <v>46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2:13" s="114" customFormat="1" ht="12.75" customHeight="1">
      <c r="L2" s="121" t="s">
        <v>47</v>
      </c>
      <c r="M2" s="122"/>
    </row>
    <row r="3" spans="12:13" s="114" customFormat="1" ht="12.75" customHeight="1">
      <c r="L3" s="121" t="s">
        <v>2</v>
      </c>
      <c r="M3" s="122"/>
    </row>
    <row r="4" spans="4:13" s="114" customFormat="1" ht="12.75" customHeight="1">
      <c r="D4" s="203">
        <v>43252</v>
      </c>
      <c r="E4" s="220"/>
      <c r="F4" s="220"/>
      <c r="G4" s="220"/>
      <c r="H4" s="220"/>
      <c r="I4" s="223"/>
      <c r="L4" s="123" t="s">
        <v>3</v>
      </c>
      <c r="M4" s="124"/>
    </row>
    <row r="5" spans="1:14" ht="25.5" customHeight="1">
      <c r="A5" s="229"/>
      <c r="B5" s="224" t="s">
        <v>48</v>
      </c>
      <c r="C5" s="225"/>
      <c r="D5" s="225"/>
      <c r="E5" s="225"/>
      <c r="F5" s="225"/>
      <c r="G5" s="225"/>
      <c r="H5" s="226"/>
      <c r="I5" s="227" t="s">
        <v>49</v>
      </c>
      <c r="J5" s="228"/>
      <c r="K5" s="228"/>
      <c r="L5" s="228"/>
      <c r="M5" s="228"/>
      <c r="N5" s="228"/>
    </row>
    <row r="6" spans="1:14" ht="48" customHeight="1">
      <c r="A6" s="230"/>
      <c r="B6" s="116"/>
      <c r="C6" s="117" t="s">
        <v>50</v>
      </c>
      <c r="D6" s="117" t="s">
        <v>51</v>
      </c>
      <c r="E6" s="117" t="s">
        <v>52</v>
      </c>
      <c r="F6" s="117" t="s">
        <v>53</v>
      </c>
      <c r="G6" s="117" t="s">
        <v>30</v>
      </c>
      <c r="H6" s="116" t="s">
        <v>54</v>
      </c>
      <c r="I6" s="116"/>
      <c r="J6" s="116" t="s">
        <v>30</v>
      </c>
      <c r="K6" s="116" t="s">
        <v>31</v>
      </c>
      <c r="L6" s="116" t="s">
        <v>32</v>
      </c>
      <c r="M6" s="116" t="s">
        <v>54</v>
      </c>
      <c r="N6" s="116" t="s">
        <v>55</v>
      </c>
    </row>
    <row r="7" spans="1:14" s="114" customFormat="1" ht="33" customHeight="1">
      <c r="A7" s="118" t="s">
        <v>12</v>
      </c>
      <c r="B7" s="119">
        <f aca="true" t="shared" si="0" ref="B7:G7">SUM(B8:B10)</f>
        <v>143.9901</v>
      </c>
      <c r="C7" s="119">
        <f t="shared" si="0"/>
        <v>20.695999999999998</v>
      </c>
      <c r="D7" s="119">
        <f t="shared" si="0"/>
        <v>94.3828</v>
      </c>
      <c r="E7" s="119">
        <f t="shared" si="0"/>
        <v>1.7956</v>
      </c>
      <c r="F7" s="119">
        <f t="shared" si="0"/>
        <v>19.0408</v>
      </c>
      <c r="G7" s="119">
        <f t="shared" si="0"/>
        <v>8.0749</v>
      </c>
      <c r="H7" s="119">
        <f aca="true" t="shared" si="1" ref="H7:N7">SUM(H8:H10)</f>
        <v>0</v>
      </c>
      <c r="I7" s="119">
        <f t="shared" si="1"/>
        <v>2.93</v>
      </c>
      <c r="J7" s="119">
        <f t="shared" si="1"/>
        <v>0</v>
      </c>
      <c r="K7" s="119">
        <f t="shared" si="1"/>
        <v>0</v>
      </c>
      <c r="L7" s="119">
        <f t="shared" si="1"/>
        <v>2.93</v>
      </c>
      <c r="M7" s="119">
        <f t="shared" si="1"/>
        <v>0</v>
      </c>
      <c r="N7" s="119">
        <f t="shared" si="1"/>
        <v>0</v>
      </c>
    </row>
    <row r="8" spans="1:14" s="114" customFormat="1" ht="33" customHeight="1">
      <c r="A8" s="118" t="s">
        <v>13</v>
      </c>
      <c r="B8" s="119">
        <f>SUM(C8:H8)</f>
        <v>94.3342</v>
      </c>
      <c r="C8" s="119">
        <v>10.6938</v>
      </c>
      <c r="D8" s="119">
        <v>56.1494</v>
      </c>
      <c r="E8" s="119">
        <v>1.1506</v>
      </c>
      <c r="F8" s="119">
        <v>18.2655</v>
      </c>
      <c r="G8" s="119">
        <v>8.0749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</row>
    <row r="9" spans="1:14" s="114" customFormat="1" ht="33" customHeight="1">
      <c r="A9" s="118" t="s">
        <v>14</v>
      </c>
      <c r="B9" s="119">
        <f>SUM(C9:H9)</f>
        <v>10.0022</v>
      </c>
      <c r="C9" s="119">
        <v>10.0022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</row>
    <row r="10" spans="1:14" s="114" customFormat="1" ht="33" customHeight="1">
      <c r="A10" s="118" t="s">
        <v>15</v>
      </c>
      <c r="B10" s="119">
        <f>SUM(C10:H10)</f>
        <v>39.65370000000001</v>
      </c>
      <c r="C10" s="119">
        <v>0</v>
      </c>
      <c r="D10" s="119">
        <v>38.2334</v>
      </c>
      <c r="E10" s="119">
        <v>0.645</v>
      </c>
      <c r="F10" s="119">
        <v>0.7753</v>
      </c>
      <c r="G10" s="119">
        <v>0</v>
      </c>
      <c r="H10" s="119">
        <v>0</v>
      </c>
      <c r="I10" s="119">
        <f>SUM(J10:N10)</f>
        <v>2.93</v>
      </c>
      <c r="J10" s="119">
        <v>0</v>
      </c>
      <c r="K10" s="119">
        <v>0</v>
      </c>
      <c r="L10" s="119">
        <v>2.93</v>
      </c>
      <c r="M10" s="119">
        <v>0</v>
      </c>
      <c r="N10" s="119">
        <v>0</v>
      </c>
    </row>
    <row r="11" spans="1:17" s="2" customFormat="1" ht="26.25" customHeight="1">
      <c r="A11" s="28" t="s">
        <v>16</v>
      </c>
      <c r="B11" s="28" t="s">
        <v>194</v>
      </c>
      <c r="C11" s="28"/>
      <c r="D11" s="28"/>
      <c r="F11" s="30" t="s">
        <v>17</v>
      </c>
      <c r="G11" s="30" t="s">
        <v>18</v>
      </c>
      <c r="H11" s="30"/>
      <c r="I11" s="30"/>
      <c r="J11" s="30"/>
      <c r="K11" s="14" t="s">
        <v>19</v>
      </c>
      <c r="L11" s="61">
        <v>43282</v>
      </c>
      <c r="O11" s="16"/>
      <c r="P11" s="16"/>
      <c r="Q11" s="16"/>
    </row>
  </sheetData>
  <sheetProtection/>
  <mergeCells count="5">
    <mergeCell ref="A1:N1"/>
    <mergeCell ref="D4:I4"/>
    <mergeCell ref="B5:H5"/>
    <mergeCell ref="I5:N5"/>
    <mergeCell ref="A5:A6"/>
  </mergeCells>
  <printOptions horizontalCentered="1"/>
  <pageMargins left="0.15694444444444444" right="0.19652777777777777" top="0.39305555555555555" bottom="0.196527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V13"/>
  <sheetViews>
    <sheetView zoomScalePageLayoutView="0" workbookViewId="0" topLeftCell="A1">
      <selection activeCell="R16" sqref="R16"/>
    </sheetView>
  </sheetViews>
  <sheetFormatPr defaultColWidth="9.00390625" defaultRowHeight="14.25"/>
  <cols>
    <col min="1" max="1" width="8.25390625" style="110" customWidth="1"/>
    <col min="2" max="7" width="6.625" style="110" customWidth="1"/>
    <col min="8" max="8" width="7.375" style="110" customWidth="1"/>
    <col min="9" max="21" width="6.625" style="110" customWidth="1"/>
    <col min="22" max="22" width="7.00390625" style="110" customWidth="1"/>
    <col min="23" max="16384" width="9.00390625" style="110" customWidth="1"/>
  </cols>
  <sheetData>
    <row r="1" spans="1:22" ht="34.5" customHeight="1">
      <c r="A1" s="236" t="s">
        <v>56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="109" customFormat="1" ht="12.75" customHeight="1">
      <c r="S2" s="109" t="s">
        <v>57</v>
      </c>
    </row>
    <row r="3" s="109" customFormat="1" ht="12.75" customHeight="1">
      <c r="S3" s="109" t="s">
        <v>2</v>
      </c>
    </row>
    <row r="4" spans="1:19" s="109" customFormat="1" ht="12.75" customHeight="1">
      <c r="A4" s="237"/>
      <c r="B4" s="237"/>
      <c r="C4" s="237"/>
      <c r="D4" s="237"/>
      <c r="E4" s="237"/>
      <c r="F4" s="238" t="s">
        <v>229</v>
      </c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40"/>
      <c r="S4" s="109" t="s">
        <v>58</v>
      </c>
    </row>
    <row r="5" spans="1:22" ht="24" customHeight="1">
      <c r="A5" s="231" t="s">
        <v>59</v>
      </c>
      <c r="B5" s="231" t="s">
        <v>60</v>
      </c>
      <c r="C5" s="231"/>
      <c r="D5" s="231"/>
      <c r="E5" s="231"/>
      <c r="F5" s="231"/>
      <c r="G5" s="231"/>
      <c r="H5" s="231"/>
      <c r="I5" s="231" t="s">
        <v>61</v>
      </c>
      <c r="J5" s="231"/>
      <c r="K5" s="231"/>
      <c r="L5" s="231"/>
      <c r="M5" s="231"/>
      <c r="N5" s="231"/>
      <c r="O5" s="231"/>
      <c r="P5" s="231" t="s">
        <v>62</v>
      </c>
      <c r="Q5" s="231"/>
      <c r="R5" s="231"/>
      <c r="S5" s="231"/>
      <c r="T5" s="231"/>
      <c r="U5" s="231"/>
      <c r="V5" s="231"/>
    </row>
    <row r="6" spans="1:22" ht="28.5" customHeight="1">
      <c r="A6" s="231"/>
      <c r="B6" s="231" t="s">
        <v>63</v>
      </c>
      <c r="C6" s="231" t="s">
        <v>64</v>
      </c>
      <c r="D6" s="231"/>
      <c r="E6" s="231" t="s">
        <v>65</v>
      </c>
      <c r="F6" s="231"/>
      <c r="G6" s="231" t="s">
        <v>66</v>
      </c>
      <c r="H6" s="231" t="s">
        <v>67</v>
      </c>
      <c r="I6" s="231" t="s">
        <v>63</v>
      </c>
      <c r="J6" s="231" t="s">
        <v>64</v>
      </c>
      <c r="K6" s="231"/>
      <c r="L6" s="231" t="s">
        <v>65</v>
      </c>
      <c r="M6" s="231"/>
      <c r="N6" s="231" t="s">
        <v>66</v>
      </c>
      <c r="O6" s="231" t="s">
        <v>67</v>
      </c>
      <c r="P6" s="231" t="s">
        <v>63</v>
      </c>
      <c r="Q6" s="231" t="s">
        <v>64</v>
      </c>
      <c r="R6" s="231"/>
      <c r="S6" s="231" t="s">
        <v>65</v>
      </c>
      <c r="T6" s="231"/>
      <c r="U6" s="231" t="s">
        <v>66</v>
      </c>
      <c r="V6" s="231" t="s">
        <v>67</v>
      </c>
    </row>
    <row r="7" spans="1:22" ht="29.25" customHeight="1">
      <c r="A7" s="231"/>
      <c r="B7" s="231"/>
      <c r="C7" s="231"/>
      <c r="D7" s="231" t="s">
        <v>68</v>
      </c>
      <c r="E7" s="231"/>
      <c r="F7" s="231" t="s">
        <v>69</v>
      </c>
      <c r="G7" s="231"/>
      <c r="H7" s="231"/>
      <c r="I7" s="231"/>
      <c r="J7" s="231"/>
      <c r="K7" s="231" t="s">
        <v>68</v>
      </c>
      <c r="L7" s="231"/>
      <c r="M7" s="231" t="s">
        <v>69</v>
      </c>
      <c r="N7" s="231"/>
      <c r="O7" s="231"/>
      <c r="P7" s="231"/>
      <c r="Q7" s="231"/>
      <c r="R7" s="231" t="s">
        <v>68</v>
      </c>
      <c r="S7" s="231"/>
      <c r="T7" s="231" t="s">
        <v>69</v>
      </c>
      <c r="U7" s="231"/>
      <c r="V7" s="231"/>
    </row>
    <row r="8" spans="1:22" ht="23.2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</row>
    <row r="9" spans="1:22" s="109" customFormat="1" ht="27" customHeight="1">
      <c r="A9" s="111" t="s">
        <v>12</v>
      </c>
      <c r="B9" s="163">
        <f aca="true" t="shared" si="0" ref="B9:P9">SUM(B10:B12)</f>
        <v>1</v>
      </c>
      <c r="C9" s="164">
        <f t="shared" si="0"/>
        <v>665</v>
      </c>
      <c r="D9" s="164">
        <f t="shared" si="0"/>
        <v>532</v>
      </c>
      <c r="E9" s="164">
        <f t="shared" si="0"/>
        <v>0</v>
      </c>
      <c r="F9" s="164">
        <f t="shared" si="0"/>
        <v>1.12</v>
      </c>
      <c r="G9" s="164">
        <f t="shared" si="0"/>
        <v>532</v>
      </c>
      <c r="H9" s="164">
        <f t="shared" si="0"/>
        <v>2463.53</v>
      </c>
      <c r="I9" s="163">
        <f t="shared" si="0"/>
        <v>0</v>
      </c>
      <c r="J9" s="164">
        <f t="shared" si="0"/>
        <v>0</v>
      </c>
      <c r="K9" s="164">
        <f t="shared" si="0"/>
        <v>0</v>
      </c>
      <c r="L9" s="164">
        <f t="shared" si="0"/>
        <v>0</v>
      </c>
      <c r="M9" s="164">
        <f t="shared" si="0"/>
        <v>0</v>
      </c>
      <c r="N9" s="164">
        <f t="shared" si="0"/>
        <v>0</v>
      </c>
      <c r="O9" s="164">
        <f t="shared" si="0"/>
        <v>0</v>
      </c>
      <c r="P9" s="163">
        <f t="shared" si="0"/>
        <v>7</v>
      </c>
      <c r="Q9" s="164">
        <f aca="true" t="shared" si="1" ref="Q9:V9">SUM(Q10:Q12)</f>
        <v>485.3759</v>
      </c>
      <c r="R9" s="164">
        <f t="shared" si="1"/>
        <v>0</v>
      </c>
      <c r="S9" s="164">
        <f t="shared" si="1"/>
        <v>254.5868</v>
      </c>
      <c r="T9" s="164">
        <f t="shared" si="1"/>
        <v>404.58680000000004</v>
      </c>
      <c r="U9" s="164">
        <f t="shared" si="1"/>
        <v>0</v>
      </c>
      <c r="V9" s="164">
        <f t="shared" si="1"/>
        <v>3616.1400000000003</v>
      </c>
    </row>
    <row r="10" spans="1:22" s="109" customFormat="1" ht="27.75" customHeight="1">
      <c r="A10" s="113" t="s">
        <v>13</v>
      </c>
      <c r="B10" s="163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4">
        <v>0</v>
      </c>
      <c r="I10" s="163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3">
        <v>3</v>
      </c>
      <c r="Q10" s="164">
        <v>227</v>
      </c>
      <c r="R10" s="164">
        <v>0</v>
      </c>
      <c r="S10" s="164">
        <v>17.4896</v>
      </c>
      <c r="T10" s="164">
        <v>167.4896</v>
      </c>
      <c r="U10" s="164">
        <v>0</v>
      </c>
      <c r="V10" s="164">
        <v>2687.02</v>
      </c>
    </row>
    <row r="11" spans="1:22" s="109" customFormat="1" ht="28.5" customHeight="1">
      <c r="A11" s="111" t="s">
        <v>14</v>
      </c>
      <c r="B11" s="163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3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  <c r="O11" s="164">
        <v>0</v>
      </c>
      <c r="P11" s="163">
        <v>3</v>
      </c>
      <c r="Q11" s="164">
        <v>215.8515</v>
      </c>
      <c r="R11" s="164">
        <v>0</v>
      </c>
      <c r="S11" s="164">
        <v>196.2076</v>
      </c>
      <c r="T11" s="164">
        <v>196.2076</v>
      </c>
      <c r="U11" s="164">
        <v>0</v>
      </c>
      <c r="V11" s="164">
        <v>805.07</v>
      </c>
    </row>
    <row r="12" spans="1:22" s="109" customFormat="1" ht="28.5" customHeight="1">
      <c r="A12" s="111" t="s">
        <v>15</v>
      </c>
      <c r="B12" s="163">
        <v>1</v>
      </c>
      <c r="C12" s="164">
        <v>665</v>
      </c>
      <c r="D12" s="164">
        <v>532</v>
      </c>
      <c r="E12" s="164">
        <v>0</v>
      </c>
      <c r="F12" s="164">
        <v>1.12</v>
      </c>
      <c r="G12" s="164">
        <v>532</v>
      </c>
      <c r="H12" s="164">
        <v>2463.53</v>
      </c>
      <c r="I12" s="163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  <c r="O12" s="164">
        <v>0</v>
      </c>
      <c r="P12" s="163">
        <v>1</v>
      </c>
      <c r="Q12" s="164">
        <v>42.5244</v>
      </c>
      <c r="R12" s="164">
        <v>0</v>
      </c>
      <c r="S12" s="164">
        <v>40.8896</v>
      </c>
      <c r="T12" s="164">
        <v>40.8896</v>
      </c>
      <c r="U12" s="164">
        <v>0</v>
      </c>
      <c r="V12" s="164">
        <v>124.05</v>
      </c>
    </row>
    <row r="13" spans="2:21" s="2" customFormat="1" ht="26.25" customHeight="1">
      <c r="B13" s="232" t="s">
        <v>196</v>
      </c>
      <c r="C13" s="232"/>
      <c r="D13" s="28"/>
      <c r="H13" s="30"/>
      <c r="I13" s="233" t="s">
        <v>192</v>
      </c>
      <c r="J13" s="233"/>
      <c r="O13" s="14"/>
      <c r="P13" s="234" t="s">
        <v>19</v>
      </c>
      <c r="Q13" s="234"/>
      <c r="R13" s="235">
        <v>43282</v>
      </c>
      <c r="S13" s="235"/>
      <c r="T13" s="16"/>
      <c r="U13" s="16"/>
    </row>
  </sheetData>
  <sheetProtection/>
  <mergeCells count="38">
    <mergeCell ref="A1:V1"/>
    <mergeCell ref="A4:E4"/>
    <mergeCell ref="F4:Q4"/>
    <mergeCell ref="B5:H5"/>
    <mergeCell ref="I5:O5"/>
    <mergeCell ref="P5:V5"/>
    <mergeCell ref="A5:A8"/>
    <mergeCell ref="F7:F8"/>
    <mergeCell ref="M7:M8"/>
    <mergeCell ref="N6:N8"/>
    <mergeCell ref="J6:K6"/>
    <mergeCell ref="L6:M6"/>
    <mergeCell ref="G6:G8"/>
    <mergeCell ref="H6:H8"/>
    <mergeCell ref="I6:I8"/>
    <mergeCell ref="J7:J8"/>
    <mergeCell ref="K7:K8"/>
    <mergeCell ref="L7:L8"/>
    <mergeCell ref="B13:C13"/>
    <mergeCell ref="I13:J13"/>
    <mergeCell ref="P13:Q13"/>
    <mergeCell ref="R13:S13"/>
    <mergeCell ref="B6:B8"/>
    <mergeCell ref="C7:C8"/>
    <mergeCell ref="D7:D8"/>
    <mergeCell ref="E7:E8"/>
    <mergeCell ref="C6:D6"/>
    <mergeCell ref="E6:F6"/>
    <mergeCell ref="S7:S8"/>
    <mergeCell ref="T7:T8"/>
    <mergeCell ref="U6:U8"/>
    <mergeCell ref="V6:V8"/>
    <mergeCell ref="S6:T6"/>
    <mergeCell ref="O6:O8"/>
    <mergeCell ref="P6:P8"/>
    <mergeCell ref="Q7:Q8"/>
    <mergeCell ref="R7:R8"/>
    <mergeCell ref="Q6:R6"/>
  </mergeCells>
  <printOptions horizontalCentered="1"/>
  <pageMargins left="0.15694444444444444" right="0.15694444444444444" top="0.39305555555555555" bottom="0.19652777777777777" header="0.5111111111111111" footer="0.5902777777777778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K24"/>
  <sheetViews>
    <sheetView zoomScale="85" zoomScaleNormal="85" zoomScalePageLayoutView="0" workbookViewId="0" topLeftCell="A7">
      <selection activeCell="AD26" sqref="AD26"/>
    </sheetView>
  </sheetViews>
  <sheetFormatPr defaultColWidth="9.00390625" defaultRowHeight="14.25"/>
  <cols>
    <col min="1" max="1" width="7.625" style="83" customWidth="1"/>
    <col min="2" max="2" width="8.50390625" style="84" customWidth="1"/>
    <col min="3" max="3" width="4.375" style="84" customWidth="1"/>
    <col min="4" max="4" width="7.375" style="85" customWidth="1"/>
    <col min="5" max="5" width="5.625" style="86" customWidth="1"/>
    <col min="6" max="6" width="5.125" style="84" customWidth="1"/>
    <col min="7" max="7" width="6.875" style="84" customWidth="1"/>
    <col min="8" max="8" width="7.125" style="84" customWidth="1"/>
    <col min="9" max="9" width="8.50390625" style="84" customWidth="1"/>
    <col min="10" max="10" width="4.625" style="84" customWidth="1"/>
    <col min="11" max="11" width="7.75390625" style="84" customWidth="1"/>
    <col min="12" max="12" width="7.125" style="84" customWidth="1"/>
    <col min="13" max="13" width="9.875" style="84" customWidth="1"/>
    <col min="14" max="14" width="5.50390625" style="84" customWidth="1"/>
    <col min="15" max="15" width="5.125" style="84" customWidth="1"/>
    <col min="16" max="16" width="6.50390625" style="84" customWidth="1"/>
    <col min="17" max="17" width="7.00390625" style="84" customWidth="1"/>
    <col min="18" max="18" width="5.375" style="84" customWidth="1"/>
    <col min="19" max="21" width="5.125" style="84" customWidth="1"/>
    <col min="22" max="22" width="5.375" style="84" customWidth="1"/>
    <col min="23" max="23" width="6.125" style="84" customWidth="1"/>
    <col min="24" max="24" width="6.625" style="84" customWidth="1"/>
    <col min="25" max="25" width="9.50390625" style="84" customWidth="1"/>
    <col min="26" max="26" width="5.25390625" style="84" customWidth="1"/>
    <col min="27" max="27" width="7.875" style="84" customWidth="1"/>
    <col min="28" max="28" width="7.125" style="84" customWidth="1"/>
    <col min="29" max="29" width="8.875" style="84" customWidth="1"/>
    <col min="30" max="37" width="5.125" style="84" customWidth="1"/>
    <col min="38" max="16384" width="9.00390625" style="83" customWidth="1"/>
  </cols>
  <sheetData>
    <row r="1" spans="2:37" ht="49.5" customHeight="1">
      <c r="B1" s="269" t="s">
        <v>70</v>
      </c>
      <c r="C1" s="269"/>
      <c r="D1" s="270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</row>
    <row r="2" spans="10:37" s="87" customFormat="1" ht="13.5" customHeight="1">
      <c r="J2" s="88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101"/>
      <c r="AG2" s="102"/>
      <c r="AH2" s="102" t="s">
        <v>71</v>
      </c>
      <c r="AI2" s="102"/>
      <c r="AJ2" s="102"/>
      <c r="AK2" s="102"/>
    </row>
    <row r="3" spans="4:37" s="87" customFormat="1" ht="13.5" customHeight="1">
      <c r="D3" s="89"/>
      <c r="E3" s="90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101"/>
      <c r="AG3" s="102"/>
      <c r="AH3" s="102" t="s">
        <v>2</v>
      </c>
      <c r="AI3" s="102"/>
      <c r="AJ3" s="102"/>
      <c r="AK3" s="102"/>
    </row>
    <row r="4" spans="4:37" s="87" customFormat="1" ht="13.5" customHeight="1">
      <c r="D4" s="89"/>
      <c r="E4" s="90"/>
      <c r="J4" s="100"/>
      <c r="K4" s="100"/>
      <c r="N4" s="272"/>
      <c r="O4" s="272"/>
      <c r="P4" s="272"/>
      <c r="Q4" s="259">
        <v>43252</v>
      </c>
      <c r="R4" s="260"/>
      <c r="S4" s="260"/>
      <c r="T4" s="260"/>
      <c r="U4" s="261"/>
      <c r="V4" s="261"/>
      <c r="W4" s="261"/>
      <c r="X4" s="261"/>
      <c r="Y4" s="261"/>
      <c r="Z4" s="261"/>
      <c r="AA4" s="261"/>
      <c r="AB4" s="261"/>
      <c r="AC4" s="161"/>
      <c r="AG4" s="103"/>
      <c r="AH4" s="103" t="s">
        <v>72</v>
      </c>
      <c r="AI4" s="103"/>
      <c r="AJ4" s="103"/>
      <c r="AK4" s="101"/>
    </row>
    <row r="5" spans="1:37" ht="21.75" customHeight="1">
      <c r="A5" s="245" t="s">
        <v>73</v>
      </c>
      <c r="B5" s="245"/>
      <c r="C5" s="245" t="s">
        <v>74</v>
      </c>
      <c r="D5" s="262"/>
      <c r="E5" s="245"/>
      <c r="F5" s="263" t="s">
        <v>75</v>
      </c>
      <c r="G5" s="264"/>
      <c r="H5" s="264"/>
      <c r="I5" s="265"/>
      <c r="J5" s="245" t="s">
        <v>76</v>
      </c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8" t="s">
        <v>77</v>
      </c>
      <c r="AE5" s="249"/>
      <c r="AF5" s="249"/>
      <c r="AG5" s="250"/>
      <c r="AH5" s="248" t="s">
        <v>78</v>
      </c>
      <c r="AI5" s="249"/>
      <c r="AJ5" s="249"/>
      <c r="AK5" s="250"/>
    </row>
    <row r="6" spans="1:37" ht="21.75" customHeight="1">
      <c r="A6" s="245"/>
      <c r="B6" s="245"/>
      <c r="C6" s="245" t="s">
        <v>79</v>
      </c>
      <c r="D6" s="241" t="s">
        <v>80</v>
      </c>
      <c r="E6" s="241"/>
      <c r="F6" s="266"/>
      <c r="G6" s="267"/>
      <c r="H6" s="267"/>
      <c r="I6" s="268"/>
      <c r="J6" s="245" t="s">
        <v>81</v>
      </c>
      <c r="K6" s="245"/>
      <c r="L6" s="245"/>
      <c r="M6" s="245"/>
      <c r="N6" s="245" t="s">
        <v>82</v>
      </c>
      <c r="O6" s="245"/>
      <c r="P6" s="245"/>
      <c r="Q6" s="245"/>
      <c r="R6" s="245" t="s">
        <v>83</v>
      </c>
      <c r="S6" s="245"/>
      <c r="T6" s="245"/>
      <c r="U6" s="245"/>
      <c r="V6" s="245" t="s">
        <v>84</v>
      </c>
      <c r="W6" s="245"/>
      <c r="X6" s="245"/>
      <c r="Y6" s="245"/>
      <c r="Z6" s="245" t="s">
        <v>85</v>
      </c>
      <c r="AA6" s="245"/>
      <c r="AB6" s="245"/>
      <c r="AC6" s="245"/>
      <c r="AD6" s="251"/>
      <c r="AE6" s="252"/>
      <c r="AF6" s="252"/>
      <c r="AG6" s="253"/>
      <c r="AH6" s="251"/>
      <c r="AI6" s="252"/>
      <c r="AJ6" s="252"/>
      <c r="AK6" s="253"/>
    </row>
    <row r="7" spans="1:37" ht="21.75" customHeight="1">
      <c r="A7" s="245"/>
      <c r="B7" s="245"/>
      <c r="C7" s="245"/>
      <c r="D7" s="173"/>
      <c r="E7" s="241" t="s">
        <v>86</v>
      </c>
      <c r="F7" s="245" t="s">
        <v>79</v>
      </c>
      <c r="G7" s="241" t="s">
        <v>80</v>
      </c>
      <c r="H7" s="241"/>
      <c r="I7" s="254" t="s">
        <v>223</v>
      </c>
      <c r="J7" s="245" t="s">
        <v>79</v>
      </c>
      <c r="K7" s="241" t="s">
        <v>80</v>
      </c>
      <c r="L7" s="241"/>
      <c r="M7" s="241" t="s">
        <v>224</v>
      </c>
      <c r="N7" s="245" t="s">
        <v>79</v>
      </c>
      <c r="O7" s="241" t="s">
        <v>80</v>
      </c>
      <c r="P7" s="241"/>
      <c r="Q7" s="241" t="s">
        <v>87</v>
      </c>
      <c r="R7" s="245" t="s">
        <v>79</v>
      </c>
      <c r="S7" s="245" t="s">
        <v>80</v>
      </c>
      <c r="T7" s="245"/>
      <c r="U7" s="245" t="s">
        <v>87</v>
      </c>
      <c r="V7" s="245" t="s">
        <v>79</v>
      </c>
      <c r="W7" s="241" t="s">
        <v>80</v>
      </c>
      <c r="X7" s="241"/>
      <c r="Y7" s="241" t="s">
        <v>87</v>
      </c>
      <c r="Z7" s="245" t="s">
        <v>79</v>
      </c>
      <c r="AA7" s="241" t="s">
        <v>80</v>
      </c>
      <c r="AB7" s="241"/>
      <c r="AC7" s="241" t="s">
        <v>87</v>
      </c>
      <c r="AD7" s="246" t="s">
        <v>79</v>
      </c>
      <c r="AE7" s="248" t="s">
        <v>80</v>
      </c>
      <c r="AF7" s="250"/>
      <c r="AG7" s="246" t="s">
        <v>88</v>
      </c>
      <c r="AH7" s="246" t="s">
        <v>79</v>
      </c>
      <c r="AI7" s="248" t="s">
        <v>80</v>
      </c>
      <c r="AJ7" s="250"/>
      <c r="AK7" s="246" t="s">
        <v>89</v>
      </c>
    </row>
    <row r="8" spans="1:37" ht="21.75" customHeight="1">
      <c r="A8" s="245"/>
      <c r="B8" s="245"/>
      <c r="C8" s="245"/>
      <c r="D8" s="173"/>
      <c r="E8" s="241"/>
      <c r="F8" s="245"/>
      <c r="G8" s="173"/>
      <c r="H8" s="173" t="s">
        <v>86</v>
      </c>
      <c r="I8" s="255"/>
      <c r="J8" s="245"/>
      <c r="K8" s="173"/>
      <c r="L8" s="173" t="s">
        <v>86</v>
      </c>
      <c r="M8" s="241"/>
      <c r="N8" s="245"/>
      <c r="O8" s="173"/>
      <c r="P8" s="173" t="s">
        <v>86</v>
      </c>
      <c r="Q8" s="241"/>
      <c r="R8" s="245"/>
      <c r="S8" s="171"/>
      <c r="T8" s="171" t="s">
        <v>86</v>
      </c>
      <c r="U8" s="245"/>
      <c r="V8" s="245"/>
      <c r="W8" s="173"/>
      <c r="X8" s="173" t="s">
        <v>86</v>
      </c>
      <c r="Y8" s="241"/>
      <c r="Z8" s="245"/>
      <c r="AA8" s="173"/>
      <c r="AB8" s="173" t="s">
        <v>86</v>
      </c>
      <c r="AC8" s="241"/>
      <c r="AD8" s="247"/>
      <c r="AE8" s="105"/>
      <c r="AF8" s="104" t="s">
        <v>86</v>
      </c>
      <c r="AG8" s="247"/>
      <c r="AH8" s="247"/>
      <c r="AI8" s="105"/>
      <c r="AJ8" s="104" t="s">
        <v>86</v>
      </c>
      <c r="AK8" s="247"/>
    </row>
    <row r="9" spans="1:37" s="106" customFormat="1" ht="30.75" customHeight="1">
      <c r="A9" s="245" t="s">
        <v>81</v>
      </c>
      <c r="B9" s="245"/>
      <c r="C9" s="107">
        <f>F9+J9</f>
        <v>79</v>
      </c>
      <c r="D9" s="69">
        <f>G9+K9</f>
        <v>303.231533</v>
      </c>
      <c r="E9" s="69">
        <f aca="true" t="shared" si="0" ref="E9:AC9">E10+E11+E12+E13+E15+E16+E17+E18+E19+E20+E21+E22+E23</f>
        <v>0</v>
      </c>
      <c r="F9" s="107">
        <f t="shared" si="0"/>
        <v>19</v>
      </c>
      <c r="G9" s="69">
        <f t="shared" si="0"/>
        <v>176.076905</v>
      </c>
      <c r="H9" s="69">
        <f t="shared" si="0"/>
        <v>0</v>
      </c>
      <c r="I9" s="69">
        <f t="shared" si="0"/>
        <v>1831.0281999999997</v>
      </c>
      <c r="J9" s="107">
        <f t="shared" si="0"/>
        <v>60</v>
      </c>
      <c r="K9" s="69">
        <f>O9+S9+W9+AA9</f>
        <v>127.15462799999999</v>
      </c>
      <c r="L9" s="69">
        <f t="shared" si="0"/>
        <v>0</v>
      </c>
      <c r="M9" s="69">
        <f>Q9+U9+Y9+AC9</f>
        <v>108975.43789999999</v>
      </c>
      <c r="N9" s="107">
        <f t="shared" si="0"/>
        <v>22</v>
      </c>
      <c r="O9" s="69">
        <f t="shared" si="0"/>
        <v>0.19995000000000002</v>
      </c>
      <c r="P9" s="69">
        <f t="shared" si="0"/>
        <v>0</v>
      </c>
      <c r="Q9" s="69">
        <f t="shared" si="0"/>
        <v>514.4379</v>
      </c>
      <c r="R9" s="107">
        <f t="shared" si="0"/>
        <v>0</v>
      </c>
      <c r="S9" s="107">
        <f t="shared" si="0"/>
        <v>0</v>
      </c>
      <c r="T9" s="107">
        <f t="shared" si="0"/>
        <v>0</v>
      </c>
      <c r="U9" s="107">
        <f t="shared" si="0"/>
        <v>0</v>
      </c>
      <c r="V9" s="107">
        <f t="shared" si="0"/>
        <v>4</v>
      </c>
      <c r="W9" s="69">
        <f t="shared" si="0"/>
        <v>11.552109999999999</v>
      </c>
      <c r="X9" s="69">
        <f t="shared" si="0"/>
        <v>0</v>
      </c>
      <c r="Y9" s="69">
        <f t="shared" si="0"/>
        <v>31201.000000000004</v>
      </c>
      <c r="Z9" s="107">
        <f>Z10+Z11+Z12+Z13+Z15+Z16+Z17+Z18+Z19+Z20+Z21+Z22+Z23</f>
        <v>34</v>
      </c>
      <c r="AA9" s="69">
        <f t="shared" si="0"/>
        <v>115.40256799999999</v>
      </c>
      <c r="AB9" s="69">
        <f t="shared" si="0"/>
        <v>0</v>
      </c>
      <c r="AC9" s="69">
        <f t="shared" si="0"/>
        <v>77259.99999999999</v>
      </c>
      <c r="AD9" s="107">
        <f aca="true" t="shared" si="1" ref="AD9:AK9">AD10+AD11+AD13+AD15+AD16+AD17+AD18+AD19+AD20+AD21+AD22</f>
        <v>0</v>
      </c>
      <c r="AE9" s="107">
        <f t="shared" si="1"/>
        <v>0</v>
      </c>
      <c r="AF9" s="107">
        <f t="shared" si="1"/>
        <v>0</v>
      </c>
      <c r="AG9" s="107">
        <f t="shared" si="1"/>
        <v>0</v>
      </c>
      <c r="AH9" s="107">
        <f t="shared" si="1"/>
        <v>0</v>
      </c>
      <c r="AI9" s="107">
        <f t="shared" si="1"/>
        <v>0</v>
      </c>
      <c r="AJ9" s="107">
        <f t="shared" si="1"/>
        <v>0</v>
      </c>
      <c r="AK9" s="107">
        <f t="shared" si="1"/>
        <v>0</v>
      </c>
    </row>
    <row r="10" spans="1:37" s="106" customFormat="1" ht="30.75" customHeight="1">
      <c r="A10" s="245" t="s">
        <v>50</v>
      </c>
      <c r="B10" s="245"/>
      <c r="C10" s="107">
        <v>4</v>
      </c>
      <c r="D10" s="69">
        <v>13.208808000000001</v>
      </c>
      <c r="E10" s="69">
        <v>0</v>
      </c>
      <c r="F10" s="107">
        <v>1</v>
      </c>
      <c r="G10" s="69">
        <v>2.6667</v>
      </c>
      <c r="H10" s="69">
        <v>0</v>
      </c>
      <c r="I10" s="69">
        <v>0</v>
      </c>
      <c r="J10" s="107">
        <v>3</v>
      </c>
      <c r="K10" s="69">
        <v>10.542108</v>
      </c>
      <c r="L10" s="69">
        <v>0</v>
      </c>
      <c r="M10" s="69">
        <v>17159.228832489687</v>
      </c>
      <c r="N10" s="107">
        <v>1</v>
      </c>
      <c r="O10" s="69">
        <v>0.011688</v>
      </c>
      <c r="P10" s="69">
        <v>0</v>
      </c>
      <c r="Q10" s="69">
        <v>43.48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69">
        <v>1.232273</v>
      </c>
      <c r="X10" s="69">
        <v>0</v>
      </c>
      <c r="Y10" s="69">
        <v>2816.9</v>
      </c>
      <c r="Z10" s="107">
        <v>2</v>
      </c>
      <c r="AA10" s="69">
        <v>9.298147</v>
      </c>
      <c r="AB10" s="69">
        <v>0</v>
      </c>
      <c r="AC10" s="69">
        <v>14298.84883248969</v>
      </c>
      <c r="AD10" s="94">
        <v>0</v>
      </c>
      <c r="AE10" s="94">
        <v>0</v>
      </c>
      <c r="AF10" s="94">
        <v>0</v>
      </c>
      <c r="AG10" s="94">
        <v>0</v>
      </c>
      <c r="AH10" s="94">
        <v>0</v>
      </c>
      <c r="AI10" s="94">
        <v>0</v>
      </c>
      <c r="AJ10" s="94">
        <v>0</v>
      </c>
      <c r="AK10" s="94">
        <v>0</v>
      </c>
    </row>
    <row r="11" spans="1:37" s="106" customFormat="1" ht="30.75" customHeight="1">
      <c r="A11" s="245" t="s">
        <v>51</v>
      </c>
      <c r="B11" s="171" t="s">
        <v>90</v>
      </c>
      <c r="C11" s="107">
        <v>22</v>
      </c>
      <c r="D11" s="69">
        <v>58.618364</v>
      </c>
      <c r="E11" s="69">
        <v>0</v>
      </c>
      <c r="F11" s="107">
        <v>0</v>
      </c>
      <c r="G11" s="69">
        <v>0</v>
      </c>
      <c r="H11" s="69">
        <v>0</v>
      </c>
      <c r="I11" s="69">
        <v>0</v>
      </c>
      <c r="J11" s="107">
        <v>22</v>
      </c>
      <c r="K11" s="69">
        <v>58.618364</v>
      </c>
      <c r="L11" s="69">
        <v>0</v>
      </c>
      <c r="M11" s="69">
        <v>8901.5275</v>
      </c>
      <c r="N11" s="107">
        <v>1</v>
      </c>
      <c r="O11" s="69">
        <v>0.011775</v>
      </c>
      <c r="P11" s="69">
        <v>0</v>
      </c>
      <c r="Q11" s="69">
        <v>4.5275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69">
        <v>0</v>
      </c>
      <c r="X11" s="69">
        <v>0</v>
      </c>
      <c r="Y11" s="69">
        <v>0</v>
      </c>
      <c r="Z11" s="107">
        <v>21</v>
      </c>
      <c r="AA11" s="69">
        <v>58.606589</v>
      </c>
      <c r="AB11" s="69">
        <v>0</v>
      </c>
      <c r="AC11" s="69">
        <v>8897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</row>
    <row r="12" spans="1:37" s="106" customFormat="1" ht="30.75" customHeight="1">
      <c r="A12" s="245"/>
      <c r="B12" s="171" t="s">
        <v>91</v>
      </c>
      <c r="C12" s="107">
        <v>0</v>
      </c>
      <c r="D12" s="69">
        <v>0</v>
      </c>
      <c r="E12" s="69">
        <v>0</v>
      </c>
      <c r="F12" s="107">
        <v>0</v>
      </c>
      <c r="G12" s="69">
        <v>0</v>
      </c>
      <c r="H12" s="69">
        <v>0</v>
      </c>
      <c r="I12" s="69">
        <v>0</v>
      </c>
      <c r="J12" s="107">
        <v>0</v>
      </c>
      <c r="K12" s="69">
        <v>0</v>
      </c>
      <c r="L12" s="69">
        <v>0</v>
      </c>
      <c r="M12" s="69">
        <v>0</v>
      </c>
      <c r="N12" s="107">
        <v>0</v>
      </c>
      <c r="O12" s="69">
        <v>0</v>
      </c>
      <c r="P12" s="69">
        <v>0</v>
      </c>
      <c r="Q12" s="69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69">
        <v>0</v>
      </c>
      <c r="X12" s="69">
        <v>0</v>
      </c>
      <c r="Y12" s="69">
        <v>0</v>
      </c>
      <c r="Z12" s="107">
        <v>0</v>
      </c>
      <c r="AA12" s="69">
        <v>0</v>
      </c>
      <c r="AB12" s="69">
        <v>0</v>
      </c>
      <c r="AC12" s="69">
        <v>0</v>
      </c>
      <c r="AD12" s="94"/>
      <c r="AE12" s="94"/>
      <c r="AF12" s="94"/>
      <c r="AG12" s="94"/>
      <c r="AH12" s="94"/>
      <c r="AI12" s="94"/>
      <c r="AJ12" s="94"/>
      <c r="AK12" s="94"/>
    </row>
    <row r="13" spans="1:37" s="106" customFormat="1" ht="30.75" customHeight="1">
      <c r="A13" s="242" t="s">
        <v>52</v>
      </c>
      <c r="B13" s="171" t="s">
        <v>92</v>
      </c>
      <c r="C13" s="107">
        <v>34</v>
      </c>
      <c r="D13" s="69">
        <v>51.870388000000005</v>
      </c>
      <c r="E13" s="69">
        <v>0</v>
      </c>
      <c r="F13" s="107">
        <v>0</v>
      </c>
      <c r="G13" s="69">
        <v>0</v>
      </c>
      <c r="H13" s="69">
        <v>0</v>
      </c>
      <c r="I13" s="69">
        <v>0</v>
      </c>
      <c r="J13" s="107">
        <v>34</v>
      </c>
      <c r="K13" s="69">
        <v>51.870388000000005</v>
      </c>
      <c r="L13" s="69">
        <v>0</v>
      </c>
      <c r="M13" s="69">
        <v>81248.6715675103</v>
      </c>
      <c r="N13" s="107">
        <v>20</v>
      </c>
      <c r="O13" s="69">
        <v>0.176487</v>
      </c>
      <c r="P13" s="69">
        <v>0</v>
      </c>
      <c r="Q13" s="69">
        <v>466.4304</v>
      </c>
      <c r="R13" s="107">
        <v>0</v>
      </c>
      <c r="S13" s="107">
        <v>0</v>
      </c>
      <c r="T13" s="107">
        <v>0</v>
      </c>
      <c r="U13" s="107">
        <v>0</v>
      </c>
      <c r="V13" s="107">
        <v>4</v>
      </c>
      <c r="W13" s="69">
        <v>10.319837</v>
      </c>
      <c r="X13" s="69">
        <v>0</v>
      </c>
      <c r="Y13" s="69">
        <v>28384.100000000002</v>
      </c>
      <c r="Z13" s="107">
        <v>10</v>
      </c>
      <c r="AA13" s="69">
        <v>41.374064</v>
      </c>
      <c r="AB13" s="69">
        <v>0</v>
      </c>
      <c r="AC13" s="69">
        <v>52398.151167510296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94">
        <v>0</v>
      </c>
      <c r="AJ13" s="94">
        <v>0</v>
      </c>
      <c r="AK13" s="94">
        <v>0</v>
      </c>
    </row>
    <row r="14" spans="1:37" s="106" customFormat="1" ht="39.75" customHeight="1">
      <c r="A14" s="243"/>
      <c r="B14" s="171" t="s">
        <v>93</v>
      </c>
      <c r="C14" s="107">
        <v>19</v>
      </c>
      <c r="D14" s="69">
        <v>32.037769000000004</v>
      </c>
      <c r="E14" s="69">
        <v>0</v>
      </c>
      <c r="F14" s="107">
        <v>0</v>
      </c>
      <c r="G14" s="69">
        <v>0</v>
      </c>
      <c r="H14" s="69">
        <v>0</v>
      </c>
      <c r="I14" s="69">
        <v>0</v>
      </c>
      <c r="J14" s="107">
        <v>19</v>
      </c>
      <c r="K14" s="69">
        <v>32.037769000000004</v>
      </c>
      <c r="L14" s="69">
        <v>0</v>
      </c>
      <c r="M14" s="69">
        <v>61940.5227</v>
      </c>
      <c r="N14" s="107">
        <v>9</v>
      </c>
      <c r="O14" s="69">
        <v>0.08364300000000001</v>
      </c>
      <c r="P14" s="69">
        <v>0</v>
      </c>
      <c r="Q14" s="69">
        <v>335.4227</v>
      </c>
      <c r="R14" s="107">
        <v>0</v>
      </c>
      <c r="S14" s="107">
        <v>0</v>
      </c>
      <c r="T14" s="107">
        <v>0</v>
      </c>
      <c r="U14" s="107">
        <v>0</v>
      </c>
      <c r="V14" s="107">
        <v>4</v>
      </c>
      <c r="W14" s="69">
        <v>10.319837</v>
      </c>
      <c r="X14" s="69">
        <v>0</v>
      </c>
      <c r="Y14" s="69">
        <v>28384.100000000002</v>
      </c>
      <c r="Z14" s="107">
        <v>6</v>
      </c>
      <c r="AA14" s="69">
        <v>21.634289000000003</v>
      </c>
      <c r="AB14" s="69">
        <v>0</v>
      </c>
      <c r="AC14" s="69">
        <v>33221</v>
      </c>
      <c r="AD14" s="94">
        <v>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</row>
    <row r="15" spans="1:37" s="106" customFormat="1" ht="30.75" customHeight="1">
      <c r="A15" s="243"/>
      <c r="B15" s="171" t="s">
        <v>94</v>
      </c>
      <c r="C15" s="107">
        <v>8</v>
      </c>
      <c r="D15" s="69">
        <v>3.054073</v>
      </c>
      <c r="E15" s="69">
        <v>0</v>
      </c>
      <c r="F15" s="107">
        <v>8</v>
      </c>
      <c r="G15" s="69">
        <v>3.054073</v>
      </c>
      <c r="H15" s="69">
        <v>0</v>
      </c>
      <c r="I15" s="69">
        <v>884.67</v>
      </c>
      <c r="J15" s="107">
        <v>0</v>
      </c>
      <c r="K15" s="69">
        <v>0</v>
      </c>
      <c r="L15" s="69">
        <v>0</v>
      </c>
      <c r="M15" s="69">
        <v>0</v>
      </c>
      <c r="N15" s="107">
        <v>0</v>
      </c>
      <c r="O15" s="69">
        <v>0</v>
      </c>
      <c r="P15" s="69">
        <v>0</v>
      </c>
      <c r="Q15" s="69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69">
        <v>0</v>
      </c>
      <c r="X15" s="69">
        <v>0</v>
      </c>
      <c r="Y15" s="69">
        <v>0</v>
      </c>
      <c r="Z15" s="107">
        <v>0</v>
      </c>
      <c r="AA15" s="69">
        <v>0</v>
      </c>
      <c r="AB15" s="69">
        <v>0</v>
      </c>
      <c r="AC15" s="69">
        <v>0</v>
      </c>
      <c r="AD15" s="91"/>
      <c r="AE15" s="91"/>
      <c r="AF15" s="91"/>
      <c r="AG15" s="91"/>
      <c r="AH15" s="91"/>
      <c r="AI15" s="91"/>
      <c r="AJ15" s="91"/>
      <c r="AK15" s="91"/>
    </row>
    <row r="16" spans="1:37" s="106" customFormat="1" ht="30.75" customHeight="1">
      <c r="A16" s="243"/>
      <c r="B16" s="171" t="s">
        <v>95</v>
      </c>
      <c r="C16" s="107">
        <v>0</v>
      </c>
      <c r="D16" s="69">
        <v>0</v>
      </c>
      <c r="E16" s="69">
        <v>0</v>
      </c>
      <c r="F16" s="107">
        <v>0</v>
      </c>
      <c r="G16" s="69">
        <v>0</v>
      </c>
      <c r="H16" s="69">
        <v>0</v>
      </c>
      <c r="I16" s="69">
        <v>0</v>
      </c>
      <c r="J16" s="107">
        <v>0</v>
      </c>
      <c r="K16" s="69">
        <v>0</v>
      </c>
      <c r="L16" s="69">
        <v>0</v>
      </c>
      <c r="M16" s="69">
        <v>0</v>
      </c>
      <c r="N16" s="107">
        <v>0</v>
      </c>
      <c r="O16" s="69">
        <v>0</v>
      </c>
      <c r="P16" s="69">
        <v>0</v>
      </c>
      <c r="Q16" s="69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69">
        <v>0</v>
      </c>
      <c r="X16" s="69">
        <v>0</v>
      </c>
      <c r="Y16" s="69">
        <v>0</v>
      </c>
      <c r="Z16" s="107">
        <v>0</v>
      </c>
      <c r="AA16" s="69">
        <v>0</v>
      </c>
      <c r="AB16" s="69">
        <v>0</v>
      </c>
      <c r="AC16" s="69">
        <v>0</v>
      </c>
      <c r="AD16" s="91"/>
      <c r="AE16" s="91"/>
      <c r="AF16" s="91"/>
      <c r="AG16" s="91"/>
      <c r="AH16" s="91"/>
      <c r="AI16" s="91"/>
      <c r="AJ16" s="91"/>
      <c r="AK16" s="91"/>
    </row>
    <row r="17" spans="1:37" s="106" customFormat="1" ht="30.75" customHeight="1">
      <c r="A17" s="243"/>
      <c r="B17" s="171" t="s">
        <v>96</v>
      </c>
      <c r="C17" s="107">
        <v>0</v>
      </c>
      <c r="D17" s="69">
        <v>0</v>
      </c>
      <c r="E17" s="69">
        <v>0</v>
      </c>
      <c r="F17" s="107">
        <v>0</v>
      </c>
      <c r="G17" s="69">
        <v>0</v>
      </c>
      <c r="H17" s="69">
        <v>0</v>
      </c>
      <c r="I17" s="69">
        <v>0</v>
      </c>
      <c r="J17" s="107">
        <v>0</v>
      </c>
      <c r="K17" s="69">
        <v>0</v>
      </c>
      <c r="L17" s="69">
        <v>0</v>
      </c>
      <c r="M17" s="69">
        <v>0</v>
      </c>
      <c r="N17" s="107">
        <v>0</v>
      </c>
      <c r="O17" s="69">
        <v>0</v>
      </c>
      <c r="P17" s="69">
        <v>0</v>
      </c>
      <c r="Q17" s="69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69">
        <v>0</v>
      </c>
      <c r="X17" s="69">
        <v>0</v>
      </c>
      <c r="Y17" s="69">
        <v>0</v>
      </c>
      <c r="Z17" s="107">
        <v>0</v>
      </c>
      <c r="AA17" s="69">
        <v>0</v>
      </c>
      <c r="AB17" s="69">
        <v>0</v>
      </c>
      <c r="AC17" s="69">
        <v>0</v>
      </c>
      <c r="AD17" s="91"/>
      <c r="AE17" s="91"/>
      <c r="AF17" s="91"/>
      <c r="AG17" s="91"/>
      <c r="AH17" s="91"/>
      <c r="AI17" s="91"/>
      <c r="AJ17" s="91"/>
      <c r="AK17" s="91"/>
    </row>
    <row r="18" spans="1:37" s="106" customFormat="1" ht="39.75" customHeight="1">
      <c r="A18" s="244"/>
      <c r="B18" s="171" t="s">
        <v>225</v>
      </c>
      <c r="C18" s="107">
        <v>0</v>
      </c>
      <c r="D18" s="69">
        <v>0</v>
      </c>
      <c r="E18" s="69">
        <v>0</v>
      </c>
      <c r="F18" s="107">
        <v>0</v>
      </c>
      <c r="G18" s="69">
        <v>0</v>
      </c>
      <c r="H18" s="69">
        <v>0</v>
      </c>
      <c r="I18" s="69">
        <v>0</v>
      </c>
      <c r="J18" s="107">
        <v>0</v>
      </c>
      <c r="K18" s="69">
        <v>0</v>
      </c>
      <c r="L18" s="69">
        <v>0</v>
      </c>
      <c r="M18" s="69">
        <v>0</v>
      </c>
      <c r="N18" s="107">
        <v>0</v>
      </c>
      <c r="O18" s="69">
        <v>0</v>
      </c>
      <c r="P18" s="69">
        <v>0</v>
      </c>
      <c r="Q18" s="69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69">
        <v>0</v>
      </c>
      <c r="X18" s="69">
        <v>0</v>
      </c>
      <c r="Y18" s="69">
        <v>0</v>
      </c>
      <c r="Z18" s="107">
        <v>0</v>
      </c>
      <c r="AA18" s="69">
        <v>0</v>
      </c>
      <c r="AB18" s="69">
        <v>0</v>
      </c>
      <c r="AC18" s="69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</row>
    <row r="19" spans="1:37" s="106" customFormat="1" ht="30.75" customHeight="1">
      <c r="A19" s="245" t="s">
        <v>97</v>
      </c>
      <c r="B19" s="171" t="s">
        <v>98</v>
      </c>
      <c r="C19" s="107">
        <v>9</v>
      </c>
      <c r="D19" s="69">
        <v>15.344437</v>
      </c>
      <c r="E19" s="69">
        <v>0</v>
      </c>
      <c r="F19" s="107">
        <v>8</v>
      </c>
      <c r="G19" s="69">
        <v>9.220669000000001</v>
      </c>
      <c r="H19" s="69">
        <v>0</v>
      </c>
      <c r="I19" s="69">
        <v>946.3581999999999</v>
      </c>
      <c r="J19" s="107">
        <v>1</v>
      </c>
      <c r="K19" s="69">
        <v>6.123768</v>
      </c>
      <c r="L19" s="69">
        <v>0</v>
      </c>
      <c r="M19" s="69">
        <v>1666</v>
      </c>
      <c r="N19" s="107">
        <v>0</v>
      </c>
      <c r="O19" s="69">
        <v>0</v>
      </c>
      <c r="P19" s="69">
        <v>0</v>
      </c>
      <c r="Q19" s="69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69">
        <v>0</v>
      </c>
      <c r="X19" s="69">
        <v>0</v>
      </c>
      <c r="Y19" s="69">
        <v>0</v>
      </c>
      <c r="Z19" s="107">
        <v>1</v>
      </c>
      <c r="AA19" s="69">
        <v>6.123768</v>
      </c>
      <c r="AB19" s="69">
        <v>0</v>
      </c>
      <c r="AC19" s="69">
        <v>1666</v>
      </c>
      <c r="AD19" s="91"/>
      <c r="AE19" s="91"/>
      <c r="AF19" s="91"/>
      <c r="AG19" s="91"/>
      <c r="AH19" s="91"/>
      <c r="AI19" s="91"/>
      <c r="AJ19" s="91"/>
      <c r="AK19" s="91"/>
    </row>
    <row r="20" spans="1:37" s="106" customFormat="1" ht="30.75" customHeight="1">
      <c r="A20" s="245"/>
      <c r="B20" s="171" t="s">
        <v>99</v>
      </c>
      <c r="C20" s="107">
        <v>0</v>
      </c>
      <c r="D20" s="69">
        <v>0</v>
      </c>
      <c r="E20" s="69">
        <v>0</v>
      </c>
      <c r="F20" s="107">
        <v>0</v>
      </c>
      <c r="G20" s="69">
        <v>0</v>
      </c>
      <c r="H20" s="69">
        <v>0</v>
      </c>
      <c r="I20" s="69">
        <v>0</v>
      </c>
      <c r="J20" s="107">
        <v>0</v>
      </c>
      <c r="K20" s="69">
        <v>0</v>
      </c>
      <c r="L20" s="69">
        <v>0</v>
      </c>
      <c r="M20" s="69">
        <v>0</v>
      </c>
      <c r="N20" s="107">
        <v>0</v>
      </c>
      <c r="O20" s="69">
        <v>0</v>
      </c>
      <c r="P20" s="69">
        <v>0</v>
      </c>
      <c r="Q20" s="69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69">
        <v>0</v>
      </c>
      <c r="X20" s="69">
        <v>0</v>
      </c>
      <c r="Y20" s="69">
        <v>0</v>
      </c>
      <c r="Z20" s="107">
        <v>0</v>
      </c>
      <c r="AA20" s="69">
        <v>0</v>
      </c>
      <c r="AB20" s="69">
        <v>0</v>
      </c>
      <c r="AC20" s="69">
        <v>0</v>
      </c>
      <c r="AD20" s="94">
        <v>0</v>
      </c>
      <c r="AE20" s="94">
        <v>0</v>
      </c>
      <c r="AF20" s="94">
        <v>0</v>
      </c>
      <c r="AG20" s="94">
        <v>0</v>
      </c>
      <c r="AH20" s="94">
        <v>0</v>
      </c>
      <c r="AI20" s="94">
        <v>0</v>
      </c>
      <c r="AJ20" s="94">
        <v>0</v>
      </c>
      <c r="AK20" s="94">
        <v>0</v>
      </c>
    </row>
    <row r="21" spans="1:37" s="106" customFormat="1" ht="30.75" customHeight="1">
      <c r="A21" s="245"/>
      <c r="B21" s="171" t="s">
        <v>30</v>
      </c>
      <c r="C21" s="107">
        <v>2</v>
      </c>
      <c r="D21" s="69">
        <v>161.13546300000002</v>
      </c>
      <c r="E21" s="69">
        <v>0</v>
      </c>
      <c r="F21" s="107">
        <v>2</v>
      </c>
      <c r="G21" s="69">
        <v>161.13546300000002</v>
      </c>
      <c r="H21" s="69">
        <v>0</v>
      </c>
      <c r="I21" s="69">
        <v>0</v>
      </c>
      <c r="J21" s="107">
        <v>0</v>
      </c>
      <c r="K21" s="69">
        <v>0</v>
      </c>
      <c r="L21" s="69">
        <v>0</v>
      </c>
      <c r="M21" s="69">
        <v>0</v>
      </c>
      <c r="N21" s="107">
        <v>0</v>
      </c>
      <c r="O21" s="69">
        <v>0</v>
      </c>
      <c r="P21" s="69">
        <v>0</v>
      </c>
      <c r="Q21" s="69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69">
        <v>0</v>
      </c>
      <c r="X21" s="69">
        <v>0</v>
      </c>
      <c r="Y21" s="69">
        <v>0</v>
      </c>
      <c r="Z21" s="107">
        <v>0</v>
      </c>
      <c r="AA21" s="69">
        <v>0</v>
      </c>
      <c r="AB21" s="69">
        <v>0</v>
      </c>
      <c r="AC21" s="69">
        <v>0</v>
      </c>
      <c r="AD21" s="91"/>
      <c r="AE21" s="91"/>
      <c r="AF21" s="91"/>
      <c r="AG21" s="91"/>
      <c r="AH21" s="91"/>
      <c r="AI21" s="91"/>
      <c r="AJ21" s="91"/>
      <c r="AK21" s="91"/>
    </row>
    <row r="22" spans="1:37" s="106" customFormat="1" ht="30.75" customHeight="1">
      <c r="A22" s="245"/>
      <c r="B22" s="171" t="s">
        <v>100</v>
      </c>
      <c r="C22" s="107">
        <v>0</v>
      </c>
      <c r="D22" s="69">
        <v>0</v>
      </c>
      <c r="E22" s="69">
        <v>0</v>
      </c>
      <c r="F22" s="107">
        <v>0</v>
      </c>
      <c r="G22" s="69">
        <v>0</v>
      </c>
      <c r="H22" s="69">
        <v>0</v>
      </c>
      <c r="I22" s="69">
        <v>0</v>
      </c>
      <c r="J22" s="107">
        <v>0</v>
      </c>
      <c r="K22" s="69">
        <v>0</v>
      </c>
      <c r="L22" s="69">
        <v>0</v>
      </c>
      <c r="M22" s="69">
        <v>0</v>
      </c>
      <c r="N22" s="107">
        <v>0</v>
      </c>
      <c r="O22" s="69">
        <v>0</v>
      </c>
      <c r="P22" s="69">
        <v>0</v>
      </c>
      <c r="Q22" s="69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69">
        <v>0</v>
      </c>
      <c r="X22" s="69">
        <v>0</v>
      </c>
      <c r="Y22" s="69">
        <v>0</v>
      </c>
      <c r="Z22" s="107">
        <v>0</v>
      </c>
      <c r="AA22" s="69">
        <v>0</v>
      </c>
      <c r="AB22" s="69">
        <v>0</v>
      </c>
      <c r="AC22" s="69">
        <v>0</v>
      </c>
      <c r="AD22" s="91"/>
      <c r="AE22" s="91"/>
      <c r="AF22" s="91"/>
      <c r="AG22" s="91"/>
      <c r="AH22" s="91"/>
      <c r="AI22" s="91"/>
      <c r="AJ22" s="91"/>
      <c r="AK22" s="91"/>
    </row>
    <row r="23" spans="1:37" s="106" customFormat="1" ht="30.75" customHeight="1">
      <c r="A23" s="245"/>
      <c r="B23" s="171" t="s">
        <v>54</v>
      </c>
      <c r="C23" s="174">
        <v>0</v>
      </c>
      <c r="D23" s="175">
        <v>0</v>
      </c>
      <c r="E23" s="175">
        <v>0</v>
      </c>
      <c r="F23" s="174">
        <v>0</v>
      </c>
      <c r="G23" s="175">
        <v>0</v>
      </c>
      <c r="H23" s="175">
        <v>0</v>
      </c>
      <c r="I23" s="175">
        <v>0</v>
      </c>
      <c r="J23" s="174">
        <v>0</v>
      </c>
      <c r="K23" s="175">
        <v>0</v>
      </c>
      <c r="L23" s="175">
        <v>0</v>
      </c>
      <c r="M23" s="175">
        <v>0</v>
      </c>
      <c r="N23" s="174">
        <v>0</v>
      </c>
      <c r="O23" s="175">
        <v>0</v>
      </c>
      <c r="P23" s="175">
        <v>0</v>
      </c>
      <c r="Q23" s="175">
        <v>0</v>
      </c>
      <c r="R23" s="174">
        <v>0</v>
      </c>
      <c r="S23" s="174">
        <v>0</v>
      </c>
      <c r="T23" s="174">
        <v>0</v>
      </c>
      <c r="U23" s="174">
        <v>0</v>
      </c>
      <c r="V23" s="174">
        <v>0</v>
      </c>
      <c r="W23" s="175">
        <v>0</v>
      </c>
      <c r="X23" s="175">
        <v>0</v>
      </c>
      <c r="Y23" s="175">
        <v>0</v>
      </c>
      <c r="Z23" s="174">
        <v>0</v>
      </c>
      <c r="AA23" s="175">
        <v>0</v>
      </c>
      <c r="AB23" s="175">
        <v>0</v>
      </c>
      <c r="AC23" s="175">
        <v>0</v>
      </c>
      <c r="AD23" s="91"/>
      <c r="AE23" s="91"/>
      <c r="AF23" s="91"/>
      <c r="AG23" s="91"/>
      <c r="AH23" s="91"/>
      <c r="AI23" s="91"/>
      <c r="AJ23" s="91"/>
      <c r="AK23" s="91"/>
    </row>
    <row r="24" spans="2:32" s="2" customFormat="1" ht="26.25" customHeight="1">
      <c r="B24" s="28" t="s">
        <v>16</v>
      </c>
      <c r="C24" s="256" t="s">
        <v>222</v>
      </c>
      <c r="D24" s="199"/>
      <c r="E24" s="108"/>
      <c r="H24" s="30"/>
      <c r="I24" s="30"/>
      <c r="J24" s="30"/>
      <c r="O24" s="30" t="s">
        <v>17</v>
      </c>
      <c r="P24" s="14" t="s">
        <v>197</v>
      </c>
      <c r="Q24" s="14"/>
      <c r="R24" s="15"/>
      <c r="S24" s="16"/>
      <c r="T24" s="16"/>
      <c r="U24" s="16"/>
      <c r="AB24" s="14" t="s">
        <v>19</v>
      </c>
      <c r="AC24" s="44"/>
      <c r="AE24" s="257">
        <v>43282</v>
      </c>
      <c r="AF24" s="258"/>
    </row>
  </sheetData>
  <sheetProtection/>
  <mergeCells count="56">
    <mergeCell ref="B1:AK1"/>
    <mergeCell ref="Q2:T2"/>
    <mergeCell ref="U2:X2"/>
    <mergeCell ref="Y2:AB2"/>
    <mergeCell ref="C6:C8"/>
    <mergeCell ref="E7:E8"/>
    <mergeCell ref="Q3:T3"/>
    <mergeCell ref="U3:X3"/>
    <mergeCell ref="Y3:AB3"/>
    <mergeCell ref="N4:P4"/>
    <mergeCell ref="Q4:T4"/>
    <mergeCell ref="U4:X4"/>
    <mergeCell ref="Q7:Q8"/>
    <mergeCell ref="Y4:AB4"/>
    <mergeCell ref="C5:E5"/>
    <mergeCell ref="D6:E6"/>
    <mergeCell ref="F5:I6"/>
    <mergeCell ref="J5:AC5"/>
    <mergeCell ref="J6:M6"/>
    <mergeCell ref="N6:Q6"/>
    <mergeCell ref="C24:D24"/>
    <mergeCell ref="AE24:AF24"/>
    <mergeCell ref="A11:A12"/>
    <mergeCell ref="AE7:AF7"/>
    <mergeCell ref="AI7:AJ7"/>
    <mergeCell ref="AD7:AD8"/>
    <mergeCell ref="AG7:AG8"/>
    <mergeCell ref="AH7:AH8"/>
    <mergeCell ref="W7:X7"/>
    <mergeCell ref="Z7:Z8"/>
    <mergeCell ref="AK7:AK8"/>
    <mergeCell ref="AD5:AG6"/>
    <mergeCell ref="AH5:AK6"/>
    <mergeCell ref="A5:B8"/>
    <mergeCell ref="U7:U8"/>
    <mergeCell ref="Y7:Y8"/>
    <mergeCell ref="F7:F8"/>
    <mergeCell ref="I7:I8"/>
    <mergeCell ref="M7:M8"/>
    <mergeCell ref="G7:H7"/>
    <mergeCell ref="R6:U6"/>
    <mergeCell ref="V6:Y6"/>
    <mergeCell ref="Z6:AC6"/>
    <mergeCell ref="J7:J8"/>
    <mergeCell ref="K7:L7"/>
    <mergeCell ref="N7:N8"/>
    <mergeCell ref="O7:P7"/>
    <mergeCell ref="R7:R8"/>
    <mergeCell ref="S7:T7"/>
    <mergeCell ref="V7:V8"/>
    <mergeCell ref="AA7:AB7"/>
    <mergeCell ref="AC7:AC8"/>
    <mergeCell ref="A13:A18"/>
    <mergeCell ref="A19:A23"/>
    <mergeCell ref="A9:B9"/>
    <mergeCell ref="A10:B10"/>
  </mergeCells>
  <printOptions horizontalCentered="1"/>
  <pageMargins left="0.2" right="0.16" top="0.7868055555555555" bottom="0.7868055555555555" header="0.52" footer="0.5111111111111111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AK14"/>
  <sheetViews>
    <sheetView zoomScalePageLayoutView="0" workbookViewId="0" topLeftCell="A1">
      <selection activeCell="AA31" sqref="AA31"/>
    </sheetView>
  </sheetViews>
  <sheetFormatPr defaultColWidth="9.00390625" defaultRowHeight="14.25"/>
  <cols>
    <col min="1" max="1" width="1.625" style="83" customWidth="1"/>
    <col min="2" max="2" width="7.75390625" style="84" customWidth="1"/>
    <col min="3" max="3" width="4.50390625" style="84" customWidth="1"/>
    <col min="4" max="4" width="5.875" style="85" customWidth="1"/>
    <col min="5" max="5" width="5.125" style="86" customWidth="1"/>
    <col min="6" max="6" width="4.375" style="84" customWidth="1"/>
    <col min="7" max="7" width="6.375" style="84" customWidth="1"/>
    <col min="8" max="8" width="5.875" style="84" customWidth="1"/>
    <col min="9" max="9" width="7.25390625" style="84" customWidth="1"/>
    <col min="10" max="10" width="4.375" style="84" customWidth="1"/>
    <col min="11" max="11" width="6.00390625" style="84" customWidth="1"/>
    <col min="12" max="12" width="5.00390625" style="84" customWidth="1"/>
    <col min="13" max="13" width="8.875" style="84" customWidth="1"/>
    <col min="14" max="14" width="4.25390625" style="84" customWidth="1"/>
    <col min="15" max="15" width="5.125" style="84" customWidth="1"/>
    <col min="16" max="16" width="5.375" style="84" customWidth="1"/>
    <col min="17" max="17" width="6.625" style="84" customWidth="1"/>
    <col min="18" max="18" width="4.375" style="84" customWidth="1"/>
    <col min="19" max="23" width="5.125" style="84" customWidth="1"/>
    <col min="24" max="24" width="7.25390625" style="84" customWidth="1"/>
    <col min="25" max="25" width="7.875" style="84" customWidth="1"/>
    <col min="26" max="26" width="4.125" style="84" customWidth="1"/>
    <col min="27" max="27" width="6.00390625" style="84" customWidth="1"/>
    <col min="28" max="28" width="5.375" style="84" customWidth="1"/>
    <col min="29" max="29" width="9.125" style="84" customWidth="1"/>
    <col min="30" max="30" width="4.375" style="84" customWidth="1"/>
    <col min="31" max="33" width="5.125" style="84" customWidth="1"/>
    <col min="34" max="34" width="4.125" style="84" customWidth="1"/>
    <col min="35" max="37" width="5.125" style="84" customWidth="1"/>
    <col min="38" max="16384" width="9.00390625" style="83" customWidth="1"/>
  </cols>
  <sheetData>
    <row r="1" spans="2:37" ht="49.5" customHeight="1">
      <c r="B1" s="269" t="s">
        <v>70</v>
      </c>
      <c r="C1" s="269"/>
      <c r="D1" s="270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</row>
    <row r="2" spans="1:37" ht="14.25">
      <c r="A2" s="87"/>
      <c r="B2" s="87"/>
      <c r="C2" s="88"/>
      <c r="D2" s="88"/>
      <c r="E2" s="88"/>
      <c r="F2" s="88"/>
      <c r="G2" s="87"/>
      <c r="H2" s="87"/>
      <c r="I2" s="87"/>
      <c r="J2" s="87"/>
      <c r="K2" s="87"/>
      <c r="L2" s="87"/>
      <c r="M2" s="87"/>
      <c r="N2" s="87"/>
      <c r="O2" s="87"/>
      <c r="P2" s="87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101"/>
      <c r="AD2" s="87"/>
      <c r="AE2" s="87"/>
      <c r="AF2" s="87"/>
      <c r="AG2" s="102"/>
      <c r="AH2" s="102" t="s">
        <v>71</v>
      </c>
      <c r="AI2" s="102"/>
      <c r="AJ2" s="102"/>
      <c r="AK2" s="102"/>
    </row>
    <row r="3" spans="1:37" ht="14.25">
      <c r="A3" s="87"/>
      <c r="B3" s="87"/>
      <c r="C3" s="87"/>
      <c r="D3" s="89"/>
      <c r="E3" s="9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101"/>
      <c r="AD3" s="87"/>
      <c r="AE3" s="87"/>
      <c r="AF3" s="87"/>
      <c r="AG3" s="102"/>
      <c r="AH3" s="102" t="s">
        <v>2</v>
      </c>
      <c r="AI3" s="102"/>
      <c r="AJ3" s="102"/>
      <c r="AK3" s="102"/>
    </row>
    <row r="4" spans="1:37" ht="14.25">
      <c r="A4" s="87"/>
      <c r="B4" s="87"/>
      <c r="C4" s="87"/>
      <c r="D4" s="89"/>
      <c r="E4" s="90"/>
      <c r="F4" s="87"/>
      <c r="G4" s="87"/>
      <c r="H4" s="87"/>
      <c r="I4" s="87"/>
      <c r="J4" s="100"/>
      <c r="K4" s="100"/>
      <c r="L4" s="87"/>
      <c r="M4" s="87"/>
      <c r="N4" s="272"/>
      <c r="O4" s="272"/>
      <c r="P4" s="272"/>
      <c r="Q4" s="259">
        <v>43252</v>
      </c>
      <c r="R4" s="260"/>
      <c r="S4" s="260"/>
      <c r="T4" s="260"/>
      <c r="U4" s="261"/>
      <c r="V4" s="261"/>
      <c r="W4" s="261"/>
      <c r="X4" s="261"/>
      <c r="Y4" s="261"/>
      <c r="Z4" s="261"/>
      <c r="AA4" s="261"/>
      <c r="AB4" s="261"/>
      <c r="AC4" s="161"/>
      <c r="AD4" s="87"/>
      <c r="AE4" s="87"/>
      <c r="AF4" s="87"/>
      <c r="AG4" s="103"/>
      <c r="AH4" s="103" t="s">
        <v>72</v>
      </c>
      <c r="AI4" s="103"/>
      <c r="AJ4" s="103"/>
      <c r="AK4" s="101"/>
    </row>
    <row r="5" spans="1:37" ht="18" customHeight="1">
      <c r="A5" s="245" t="s">
        <v>73</v>
      </c>
      <c r="B5" s="245"/>
      <c r="C5" s="245" t="s">
        <v>74</v>
      </c>
      <c r="D5" s="262"/>
      <c r="E5" s="245"/>
      <c r="F5" s="263" t="s">
        <v>75</v>
      </c>
      <c r="G5" s="264"/>
      <c r="H5" s="264"/>
      <c r="I5" s="265"/>
      <c r="J5" s="245" t="s">
        <v>76</v>
      </c>
      <c r="K5" s="245"/>
      <c r="L5" s="245"/>
      <c r="M5" s="274"/>
      <c r="N5" s="245"/>
      <c r="O5" s="274"/>
      <c r="P5" s="245"/>
      <c r="Q5" s="274"/>
      <c r="R5" s="245"/>
      <c r="S5" s="245"/>
      <c r="T5" s="245"/>
      <c r="U5" s="245"/>
      <c r="V5" s="245"/>
      <c r="W5" s="274"/>
      <c r="X5" s="245"/>
      <c r="Y5" s="274"/>
      <c r="Z5" s="245"/>
      <c r="AA5" s="274"/>
      <c r="AB5" s="245"/>
      <c r="AC5" s="274"/>
      <c r="AD5" s="248" t="s">
        <v>77</v>
      </c>
      <c r="AE5" s="249"/>
      <c r="AF5" s="249"/>
      <c r="AG5" s="250"/>
      <c r="AH5" s="248" t="s">
        <v>78</v>
      </c>
      <c r="AI5" s="249"/>
      <c r="AJ5" s="249"/>
      <c r="AK5" s="250"/>
    </row>
    <row r="6" spans="1:37" ht="18" customHeight="1">
      <c r="A6" s="245"/>
      <c r="B6" s="245"/>
      <c r="C6" s="245" t="s">
        <v>79</v>
      </c>
      <c r="D6" s="241" t="s">
        <v>80</v>
      </c>
      <c r="E6" s="241"/>
      <c r="F6" s="266"/>
      <c r="G6" s="267"/>
      <c r="H6" s="267"/>
      <c r="I6" s="268"/>
      <c r="J6" s="245" t="s">
        <v>81</v>
      </c>
      <c r="K6" s="245"/>
      <c r="L6" s="245"/>
      <c r="M6" s="274"/>
      <c r="N6" s="245" t="s">
        <v>82</v>
      </c>
      <c r="O6" s="274"/>
      <c r="P6" s="245"/>
      <c r="Q6" s="274"/>
      <c r="R6" s="245" t="s">
        <v>83</v>
      </c>
      <c r="S6" s="245"/>
      <c r="T6" s="245"/>
      <c r="U6" s="245"/>
      <c r="V6" s="245" t="s">
        <v>84</v>
      </c>
      <c r="W6" s="274"/>
      <c r="X6" s="245"/>
      <c r="Y6" s="274"/>
      <c r="Z6" s="245" t="s">
        <v>85</v>
      </c>
      <c r="AA6" s="274"/>
      <c r="AB6" s="245"/>
      <c r="AC6" s="274"/>
      <c r="AD6" s="251"/>
      <c r="AE6" s="252"/>
      <c r="AF6" s="252"/>
      <c r="AG6" s="253"/>
      <c r="AH6" s="251"/>
      <c r="AI6" s="252"/>
      <c r="AJ6" s="252"/>
      <c r="AK6" s="253"/>
    </row>
    <row r="7" spans="1:37" ht="18" customHeight="1">
      <c r="A7" s="245"/>
      <c r="B7" s="245"/>
      <c r="C7" s="245"/>
      <c r="D7" s="172"/>
      <c r="E7" s="274" t="s">
        <v>86</v>
      </c>
      <c r="F7" s="245" t="s">
        <v>79</v>
      </c>
      <c r="G7" s="241" t="s">
        <v>80</v>
      </c>
      <c r="H7" s="241"/>
      <c r="I7" s="277" t="s">
        <v>221</v>
      </c>
      <c r="J7" s="245" t="s">
        <v>79</v>
      </c>
      <c r="K7" s="241" t="s">
        <v>80</v>
      </c>
      <c r="L7" s="241"/>
      <c r="M7" s="274" t="s">
        <v>221</v>
      </c>
      <c r="N7" s="245" t="s">
        <v>79</v>
      </c>
      <c r="O7" s="274" t="s">
        <v>80</v>
      </c>
      <c r="P7" s="241"/>
      <c r="Q7" s="274" t="s">
        <v>87</v>
      </c>
      <c r="R7" s="245" t="s">
        <v>79</v>
      </c>
      <c r="S7" s="241" t="s">
        <v>80</v>
      </c>
      <c r="T7" s="241"/>
      <c r="U7" s="241" t="s">
        <v>87</v>
      </c>
      <c r="V7" s="245" t="s">
        <v>79</v>
      </c>
      <c r="W7" s="274" t="s">
        <v>80</v>
      </c>
      <c r="X7" s="241"/>
      <c r="Y7" s="274" t="s">
        <v>87</v>
      </c>
      <c r="Z7" s="245" t="s">
        <v>79</v>
      </c>
      <c r="AA7" s="274" t="s">
        <v>80</v>
      </c>
      <c r="AB7" s="241"/>
      <c r="AC7" s="274" t="s">
        <v>87</v>
      </c>
      <c r="AD7" s="246" t="s">
        <v>79</v>
      </c>
      <c r="AE7" s="248" t="s">
        <v>80</v>
      </c>
      <c r="AF7" s="250"/>
      <c r="AG7" s="246" t="s">
        <v>88</v>
      </c>
      <c r="AH7" s="246" t="s">
        <v>79</v>
      </c>
      <c r="AI7" s="248" t="s">
        <v>80</v>
      </c>
      <c r="AJ7" s="250"/>
      <c r="AK7" s="246" t="s">
        <v>89</v>
      </c>
    </row>
    <row r="8" spans="1:37" ht="18" customHeight="1">
      <c r="A8" s="245"/>
      <c r="B8" s="245"/>
      <c r="C8" s="245"/>
      <c r="D8" s="172"/>
      <c r="E8" s="274"/>
      <c r="F8" s="245"/>
      <c r="G8" s="172"/>
      <c r="H8" s="172" t="s">
        <v>86</v>
      </c>
      <c r="I8" s="278"/>
      <c r="J8" s="245"/>
      <c r="K8" s="172"/>
      <c r="L8" s="173" t="s">
        <v>86</v>
      </c>
      <c r="M8" s="274"/>
      <c r="N8" s="245"/>
      <c r="O8" s="172"/>
      <c r="P8" s="173" t="s">
        <v>86</v>
      </c>
      <c r="Q8" s="274"/>
      <c r="R8" s="245"/>
      <c r="S8" s="173"/>
      <c r="T8" s="173" t="s">
        <v>86</v>
      </c>
      <c r="U8" s="241"/>
      <c r="V8" s="245"/>
      <c r="W8" s="172"/>
      <c r="X8" s="173" t="s">
        <v>86</v>
      </c>
      <c r="Y8" s="274"/>
      <c r="Z8" s="245"/>
      <c r="AA8" s="172"/>
      <c r="AB8" s="173" t="s">
        <v>86</v>
      </c>
      <c r="AC8" s="274"/>
      <c r="AD8" s="247"/>
      <c r="AE8" s="105"/>
      <c r="AF8" s="104" t="s">
        <v>86</v>
      </c>
      <c r="AG8" s="247"/>
      <c r="AH8" s="247"/>
      <c r="AI8" s="105"/>
      <c r="AJ8" s="104" t="s">
        <v>86</v>
      </c>
      <c r="AK8" s="247"/>
    </row>
    <row r="9" spans="1:37" ht="34.5" customHeight="1">
      <c r="A9" s="279" t="s">
        <v>12</v>
      </c>
      <c r="B9" s="280"/>
      <c r="C9" s="92">
        <f>C10+C11+C12</f>
        <v>79</v>
      </c>
      <c r="D9" s="176">
        <f>G9+K9</f>
        <v>303.231533</v>
      </c>
      <c r="E9" s="176">
        <f aca="true" t="shared" si="0" ref="E9:AB9">E10+E11+E12</f>
        <v>0</v>
      </c>
      <c r="F9" s="92">
        <f t="shared" si="0"/>
        <v>19</v>
      </c>
      <c r="G9" s="176">
        <f t="shared" si="0"/>
        <v>176.076905</v>
      </c>
      <c r="H9" s="176">
        <f t="shared" si="0"/>
        <v>0</v>
      </c>
      <c r="I9" s="176">
        <f t="shared" si="0"/>
        <v>1831.0282</v>
      </c>
      <c r="J9" s="92">
        <f t="shared" si="0"/>
        <v>60</v>
      </c>
      <c r="K9" s="176">
        <f>O9+S9+W9+AA9</f>
        <v>127.154628</v>
      </c>
      <c r="L9" s="177">
        <f t="shared" si="0"/>
        <v>0</v>
      </c>
      <c r="M9" s="176">
        <f>Q9+U9+Y9+AC9</f>
        <v>108975.4379</v>
      </c>
      <c r="N9" s="92">
        <f t="shared" si="0"/>
        <v>22</v>
      </c>
      <c r="O9" s="176">
        <f t="shared" si="0"/>
        <v>0.19995000000000002</v>
      </c>
      <c r="P9" s="177">
        <f t="shared" si="0"/>
        <v>0</v>
      </c>
      <c r="Q9" s="176">
        <f t="shared" si="0"/>
        <v>514.4379</v>
      </c>
      <c r="R9" s="92">
        <f t="shared" si="0"/>
        <v>0</v>
      </c>
      <c r="S9" s="177">
        <f t="shared" si="0"/>
        <v>0</v>
      </c>
      <c r="T9" s="177">
        <f t="shared" si="0"/>
        <v>0</v>
      </c>
      <c r="U9" s="177">
        <f t="shared" si="0"/>
        <v>0</v>
      </c>
      <c r="V9" s="92">
        <f t="shared" si="0"/>
        <v>4</v>
      </c>
      <c r="W9" s="176">
        <f t="shared" si="0"/>
        <v>11.552109999999999</v>
      </c>
      <c r="X9" s="177">
        <f t="shared" si="0"/>
        <v>0</v>
      </c>
      <c r="Y9" s="176">
        <f>Y10+Y11+Y12</f>
        <v>31201</v>
      </c>
      <c r="Z9" s="92">
        <f>Z10+Z11+Z12</f>
        <v>34</v>
      </c>
      <c r="AA9" s="176">
        <f>AA10+AA11+AA12</f>
        <v>115.402568</v>
      </c>
      <c r="AB9" s="177">
        <f t="shared" si="0"/>
        <v>0</v>
      </c>
      <c r="AC9" s="176">
        <f>AC10+AC11+AC12</f>
        <v>77260</v>
      </c>
      <c r="AD9" s="92">
        <f>SUM(AD10:AD12)</f>
        <v>0</v>
      </c>
      <c r="AE9" s="93">
        <f>SUM(AE10:AE12)</f>
        <v>0</v>
      </c>
      <c r="AF9" s="93">
        <v>0</v>
      </c>
      <c r="AG9" s="93">
        <v>0</v>
      </c>
      <c r="AH9" s="92">
        <f>SUM(AH10:AH12)</f>
        <v>0</v>
      </c>
      <c r="AI9" s="93">
        <f>SUM(AI10:AI12)</f>
        <v>0</v>
      </c>
      <c r="AJ9" s="93">
        <v>0</v>
      </c>
      <c r="AK9" s="93">
        <v>0</v>
      </c>
    </row>
    <row r="10" spans="1:37" ht="34.5" customHeight="1">
      <c r="A10" s="279" t="s">
        <v>13</v>
      </c>
      <c r="B10" s="280"/>
      <c r="C10" s="92">
        <v>44</v>
      </c>
      <c r="D10" s="178">
        <v>229.756669</v>
      </c>
      <c r="E10" s="178">
        <v>0</v>
      </c>
      <c r="F10" s="92">
        <v>10</v>
      </c>
      <c r="G10" s="178">
        <v>163.829718</v>
      </c>
      <c r="H10" s="178">
        <v>0</v>
      </c>
      <c r="I10" s="178">
        <v>1528.6182</v>
      </c>
      <c r="J10" s="92">
        <v>34</v>
      </c>
      <c r="K10" s="176">
        <v>65.926951</v>
      </c>
      <c r="L10" s="92">
        <v>0</v>
      </c>
      <c r="M10" s="176">
        <v>35837.6532</v>
      </c>
      <c r="N10" s="92">
        <v>15</v>
      </c>
      <c r="O10" s="178">
        <v>0.12840600000000002</v>
      </c>
      <c r="P10" s="93">
        <v>0</v>
      </c>
      <c r="Q10" s="178">
        <v>412.6632</v>
      </c>
      <c r="R10" s="92">
        <v>0</v>
      </c>
      <c r="S10" s="93">
        <v>0</v>
      </c>
      <c r="T10" s="93">
        <v>0</v>
      </c>
      <c r="U10" s="93">
        <v>0</v>
      </c>
      <c r="V10" s="92">
        <v>1</v>
      </c>
      <c r="W10" s="176">
        <v>1.003044</v>
      </c>
      <c r="X10" s="93">
        <v>0</v>
      </c>
      <c r="Y10" s="176">
        <v>4920</v>
      </c>
      <c r="Z10" s="92">
        <v>18</v>
      </c>
      <c r="AA10" s="178">
        <v>64.795501</v>
      </c>
      <c r="AB10" s="93">
        <v>0</v>
      </c>
      <c r="AC10" s="178">
        <v>30505</v>
      </c>
      <c r="AD10" s="92">
        <v>0</v>
      </c>
      <c r="AE10" s="93">
        <v>0</v>
      </c>
      <c r="AF10" s="93">
        <v>0</v>
      </c>
      <c r="AG10" s="93">
        <v>0</v>
      </c>
      <c r="AH10" s="92">
        <v>0</v>
      </c>
      <c r="AI10" s="93">
        <v>0</v>
      </c>
      <c r="AJ10" s="93">
        <v>0</v>
      </c>
      <c r="AK10" s="93">
        <v>0</v>
      </c>
    </row>
    <row r="11" spans="1:37" ht="34.5" customHeight="1">
      <c r="A11" s="279" t="s">
        <v>14</v>
      </c>
      <c r="B11" s="280"/>
      <c r="C11" s="92">
        <v>20</v>
      </c>
      <c r="D11" s="178">
        <v>37.59562</v>
      </c>
      <c r="E11" s="178">
        <v>0</v>
      </c>
      <c r="F11" s="92">
        <v>8</v>
      </c>
      <c r="G11" s="178">
        <v>11.32666</v>
      </c>
      <c r="H11" s="178">
        <v>0</v>
      </c>
      <c r="I11" s="178">
        <v>302.41</v>
      </c>
      <c r="J11" s="92">
        <v>12</v>
      </c>
      <c r="K11" s="176">
        <v>26.26896</v>
      </c>
      <c r="L11" s="93">
        <v>0</v>
      </c>
      <c r="M11" s="176">
        <v>20541.4916</v>
      </c>
      <c r="N11" s="92">
        <v>6</v>
      </c>
      <c r="O11" s="178">
        <v>0.058585</v>
      </c>
      <c r="P11" s="93">
        <v>0</v>
      </c>
      <c r="Q11" s="178">
        <v>58.4916</v>
      </c>
      <c r="R11" s="92">
        <v>0</v>
      </c>
      <c r="S11" s="93">
        <v>0</v>
      </c>
      <c r="T11" s="93">
        <v>0</v>
      </c>
      <c r="U11" s="93">
        <v>0</v>
      </c>
      <c r="V11" s="92">
        <v>0</v>
      </c>
      <c r="W11" s="176">
        <v>0</v>
      </c>
      <c r="X11" s="93">
        <v>0</v>
      </c>
      <c r="Y11" s="176">
        <v>0</v>
      </c>
      <c r="Z11" s="92">
        <v>6</v>
      </c>
      <c r="AA11" s="178">
        <v>26.210375</v>
      </c>
      <c r="AB11" s="93">
        <v>0</v>
      </c>
      <c r="AC11" s="178">
        <v>20483</v>
      </c>
      <c r="AD11" s="92">
        <v>0</v>
      </c>
      <c r="AE11" s="93">
        <v>0</v>
      </c>
      <c r="AF11" s="93">
        <v>0</v>
      </c>
      <c r="AG11" s="93">
        <v>0</v>
      </c>
      <c r="AH11" s="92">
        <v>0</v>
      </c>
      <c r="AI11" s="93">
        <v>0</v>
      </c>
      <c r="AJ11" s="93">
        <v>0</v>
      </c>
      <c r="AK11" s="93">
        <v>0</v>
      </c>
    </row>
    <row r="12" spans="1:37" ht="34.5" customHeight="1">
      <c r="A12" s="279" t="s">
        <v>15</v>
      </c>
      <c r="B12" s="280"/>
      <c r="C12" s="92">
        <v>15</v>
      </c>
      <c r="D12" s="178">
        <v>35.879217</v>
      </c>
      <c r="E12" s="178">
        <v>0</v>
      </c>
      <c r="F12" s="92">
        <v>1</v>
      </c>
      <c r="G12" s="176">
        <v>0.920527</v>
      </c>
      <c r="H12" s="178">
        <v>0</v>
      </c>
      <c r="I12" s="178">
        <v>0</v>
      </c>
      <c r="J12" s="92">
        <v>14</v>
      </c>
      <c r="K12" s="176">
        <v>34.958717</v>
      </c>
      <c r="L12" s="93">
        <v>0</v>
      </c>
      <c r="M12" s="176">
        <v>52596.2831</v>
      </c>
      <c r="N12" s="92">
        <v>1</v>
      </c>
      <c r="O12" s="178">
        <v>0.012959</v>
      </c>
      <c r="P12" s="93">
        <v>0</v>
      </c>
      <c r="Q12" s="178">
        <v>43.2831</v>
      </c>
      <c r="R12" s="92">
        <v>0</v>
      </c>
      <c r="S12" s="93">
        <v>0</v>
      </c>
      <c r="T12" s="93">
        <v>0</v>
      </c>
      <c r="U12" s="93">
        <v>0</v>
      </c>
      <c r="V12" s="92">
        <v>3</v>
      </c>
      <c r="W12" s="176">
        <v>10.549066</v>
      </c>
      <c r="X12" s="93">
        <v>0</v>
      </c>
      <c r="Y12" s="176">
        <v>26281</v>
      </c>
      <c r="Z12" s="92">
        <v>10</v>
      </c>
      <c r="AA12" s="176">
        <v>24.396692</v>
      </c>
      <c r="AB12" s="177">
        <v>0</v>
      </c>
      <c r="AC12" s="176">
        <v>26272</v>
      </c>
      <c r="AD12" s="92">
        <v>0</v>
      </c>
      <c r="AE12" s="93">
        <v>0</v>
      </c>
      <c r="AF12" s="93">
        <v>0</v>
      </c>
      <c r="AG12" s="93">
        <v>0</v>
      </c>
      <c r="AH12" s="92">
        <v>0</v>
      </c>
      <c r="AI12" s="93">
        <v>0</v>
      </c>
      <c r="AJ12" s="93">
        <v>0</v>
      </c>
      <c r="AK12" s="93">
        <v>0</v>
      </c>
    </row>
    <row r="13" spans="1:37" ht="34.5" customHeight="1">
      <c r="A13" s="16"/>
      <c r="B13" s="40" t="s">
        <v>16</v>
      </c>
      <c r="C13" s="256" t="s">
        <v>222</v>
      </c>
      <c r="D13" s="199"/>
      <c r="E13" s="95"/>
      <c r="F13" s="16"/>
      <c r="G13" s="16"/>
      <c r="H13" s="15"/>
      <c r="I13" s="15"/>
      <c r="J13" s="15"/>
      <c r="K13" s="16"/>
      <c r="L13" s="16"/>
      <c r="M13" s="16"/>
      <c r="N13" s="16"/>
      <c r="O13" s="15" t="s">
        <v>17</v>
      </c>
      <c r="P13" s="273" t="s">
        <v>198</v>
      </c>
      <c r="Q13" s="273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44" t="s">
        <v>19</v>
      </c>
      <c r="AC13" s="44"/>
      <c r="AD13" s="16"/>
      <c r="AE13" s="275">
        <v>43282</v>
      </c>
      <c r="AF13" s="276"/>
      <c r="AG13" s="16"/>
      <c r="AH13" s="2"/>
      <c r="AI13" s="2"/>
      <c r="AJ13" s="2"/>
      <c r="AK13" s="2"/>
    </row>
    <row r="14" spans="1:33" ht="14.25">
      <c r="A14" s="96"/>
      <c r="B14" s="97"/>
      <c r="C14" s="97"/>
      <c r="D14" s="98"/>
      <c r="E14" s="99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</sheetData>
  <sheetProtection/>
  <mergeCells count="56">
    <mergeCell ref="C5:E5"/>
    <mergeCell ref="B1:AK1"/>
    <mergeCell ref="Q2:T2"/>
    <mergeCell ref="U2:X2"/>
    <mergeCell ref="Y2:AB2"/>
    <mergeCell ref="Q3:T3"/>
    <mergeCell ref="U3:X3"/>
    <mergeCell ref="Y3:AB3"/>
    <mergeCell ref="F5:I6"/>
    <mergeCell ref="J5:AC5"/>
    <mergeCell ref="J6:M6"/>
    <mergeCell ref="N6:Q6"/>
    <mergeCell ref="N4:P4"/>
    <mergeCell ref="Q4:T4"/>
    <mergeCell ref="U4:X4"/>
    <mergeCell ref="Y4:AB4"/>
    <mergeCell ref="A9:B9"/>
    <mergeCell ref="A10:B10"/>
    <mergeCell ref="A11:B11"/>
    <mergeCell ref="A12:B12"/>
    <mergeCell ref="AE7:AF7"/>
    <mergeCell ref="W7:X7"/>
    <mergeCell ref="Z7:Z8"/>
    <mergeCell ref="AA7:AB7"/>
    <mergeCell ref="AC7:AC8"/>
    <mergeCell ref="AD7:AD8"/>
    <mergeCell ref="C13:D13"/>
    <mergeCell ref="AE13:AF13"/>
    <mergeCell ref="C6:C8"/>
    <mergeCell ref="E7:E8"/>
    <mergeCell ref="F7:F8"/>
    <mergeCell ref="I7:I8"/>
    <mergeCell ref="M7:M8"/>
    <mergeCell ref="Q7:Q8"/>
    <mergeCell ref="G7:H7"/>
    <mergeCell ref="D6:E6"/>
    <mergeCell ref="V7:V8"/>
    <mergeCell ref="AK7:AK8"/>
    <mergeCell ref="A5:B8"/>
    <mergeCell ref="AD5:AG6"/>
    <mergeCell ref="AH5:AK6"/>
    <mergeCell ref="U7:U8"/>
    <mergeCell ref="Y7:Y8"/>
    <mergeCell ref="AI7:AJ7"/>
    <mergeCell ref="AG7:AG8"/>
    <mergeCell ref="AH7:AH8"/>
    <mergeCell ref="P13:Q13"/>
    <mergeCell ref="R6:U6"/>
    <mergeCell ref="V6:Y6"/>
    <mergeCell ref="Z6:AC6"/>
    <mergeCell ref="J7:J8"/>
    <mergeCell ref="K7:L7"/>
    <mergeCell ref="N7:N8"/>
    <mergeCell ref="O7:P7"/>
    <mergeCell ref="R7:R8"/>
    <mergeCell ref="S7:T7"/>
  </mergeCells>
  <printOptions horizontalCentered="1"/>
  <pageMargins left="0.19652777777777777" right="0.19652777777777777" top="0.5111111111111111" bottom="0.5111111111111111" header="0.5111111111111111" footer="0.5111111111111111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J11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18.50390625" style="74" customWidth="1"/>
    <col min="2" max="5" width="27.25390625" style="74" customWidth="1"/>
    <col min="6" max="16384" width="9.00390625" style="74" customWidth="1"/>
  </cols>
  <sheetData>
    <row r="1" spans="1:5" ht="55.5" customHeight="1">
      <c r="A1" s="281" t="s">
        <v>101</v>
      </c>
      <c r="B1" s="281"/>
      <c r="C1" s="281"/>
      <c r="D1" s="281"/>
      <c r="E1" s="281"/>
    </row>
    <row r="2" spans="5:8" s="31" customFormat="1" ht="12.75" customHeight="1">
      <c r="E2" s="75" t="s">
        <v>102</v>
      </c>
      <c r="F2" s="41"/>
      <c r="G2" s="41"/>
      <c r="H2" s="41"/>
    </row>
    <row r="3" spans="5:8" s="31" customFormat="1" ht="12.75" customHeight="1">
      <c r="E3" s="75" t="s">
        <v>2</v>
      </c>
      <c r="F3" s="41"/>
      <c r="G3" s="41"/>
      <c r="H3" s="41"/>
    </row>
    <row r="4" spans="3:8" s="31" customFormat="1" ht="12.75" customHeight="1">
      <c r="C4" s="76">
        <v>43252</v>
      </c>
      <c r="E4" s="77" t="s">
        <v>103</v>
      </c>
      <c r="F4" s="41"/>
      <c r="G4" s="41"/>
      <c r="H4" s="41"/>
    </row>
    <row r="5" spans="1:8" ht="42.75" customHeight="1">
      <c r="A5" s="283"/>
      <c r="B5" s="282" t="s">
        <v>104</v>
      </c>
      <c r="C5" s="282"/>
      <c r="D5" s="282"/>
      <c r="E5" s="284" t="s">
        <v>105</v>
      </c>
      <c r="F5" s="79"/>
      <c r="G5" s="79"/>
      <c r="H5" s="79"/>
    </row>
    <row r="6" spans="1:8" ht="34.5" customHeight="1">
      <c r="A6" s="283"/>
      <c r="B6" s="80"/>
      <c r="C6" s="78" t="s">
        <v>106</v>
      </c>
      <c r="D6" s="78" t="s">
        <v>107</v>
      </c>
      <c r="E6" s="284"/>
      <c r="F6" s="79"/>
      <c r="G6" s="79"/>
      <c r="H6" s="79"/>
    </row>
    <row r="7" spans="1:5" s="31" customFormat="1" ht="26.25" customHeight="1">
      <c r="A7" s="81" t="s">
        <v>12</v>
      </c>
      <c r="B7" s="182">
        <f>SUM(B8:B10)</f>
        <v>2402.2476</v>
      </c>
      <c r="C7" s="182">
        <f>SUM(C8:C10)</f>
        <v>720.67428</v>
      </c>
      <c r="D7" s="182">
        <f>SUM(D8:D10)</f>
        <v>1681.57332</v>
      </c>
      <c r="E7" s="182">
        <f>SUM(E8:E10)</f>
        <v>647.5491</v>
      </c>
    </row>
    <row r="8" spans="1:5" s="31" customFormat="1" ht="26.25" customHeight="1">
      <c r="A8" s="81" t="s">
        <v>13</v>
      </c>
      <c r="B8" s="182">
        <f>SUM(C8:D8)</f>
        <v>1609.3464000000001</v>
      </c>
      <c r="C8" s="182">
        <v>482.80392</v>
      </c>
      <c r="D8" s="182">
        <v>1126.54248</v>
      </c>
      <c r="E8" s="183">
        <v>166.1025</v>
      </c>
    </row>
    <row r="9" spans="1:5" s="31" customFormat="1" ht="30" customHeight="1">
      <c r="A9" s="81" t="s">
        <v>14</v>
      </c>
      <c r="B9" s="182">
        <f>SUM(C9:D9)</f>
        <v>0</v>
      </c>
      <c r="C9" s="184">
        <v>0</v>
      </c>
      <c r="D9" s="185">
        <v>0</v>
      </c>
      <c r="E9" s="183">
        <v>398.1756</v>
      </c>
    </row>
    <row r="10" spans="1:5" s="31" customFormat="1" ht="30" customHeight="1">
      <c r="A10" s="81" t="s">
        <v>15</v>
      </c>
      <c r="B10" s="182">
        <f>SUM(C10:D10)</f>
        <v>792.9012</v>
      </c>
      <c r="C10" s="182">
        <v>237.87036</v>
      </c>
      <c r="D10" s="182">
        <v>555.03084</v>
      </c>
      <c r="E10" s="183">
        <v>83.271</v>
      </c>
    </row>
    <row r="11" spans="1:10" s="2" customFormat="1" ht="26.25" customHeight="1">
      <c r="A11" s="28" t="s">
        <v>108</v>
      </c>
      <c r="B11" s="28"/>
      <c r="C11" s="170" t="s">
        <v>220</v>
      </c>
      <c r="D11" s="82" t="s">
        <v>19</v>
      </c>
      <c r="E11" s="61">
        <v>43282</v>
      </c>
      <c r="H11" s="30"/>
      <c r="I11" s="30"/>
      <c r="J11" s="30"/>
    </row>
  </sheetData>
  <sheetProtection/>
  <mergeCells count="4">
    <mergeCell ref="A1:E1"/>
    <mergeCell ref="B5:D5"/>
    <mergeCell ref="A5:A6"/>
    <mergeCell ref="E5:E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lenovo1</cp:lastModifiedBy>
  <cp:lastPrinted>2017-05-09T09:42:31Z</cp:lastPrinted>
  <dcterms:created xsi:type="dcterms:W3CDTF">1996-12-17T01:32:42Z</dcterms:created>
  <dcterms:modified xsi:type="dcterms:W3CDTF">2018-07-20T09:28:45Z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